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firstSheet="4" activeTab="4"/>
  </bookViews>
  <sheets>
    <sheet name="พนักงานเทศบาล ปี 55 " sheetId="1" r:id="rId1"/>
    <sheet name="ผู้บริหาร" sheetId="2" r:id="rId2"/>
    <sheet name="พนักงานเทศบาล ปี 56" sheetId="3" r:id="rId3"/>
    <sheet name="พนักงานจ้างตามภารกิจ" sheetId="4" r:id="rId4"/>
    <sheet name="ข้าราชการ ปี 62" sheetId="9" r:id="rId5"/>
    <sheet name="พนักงานจ้าง ปี 57" sheetId="10" r:id="rId6"/>
    <sheet name="Sheet1" sheetId="5" r:id="rId7"/>
    <sheet name="Sheet2" sheetId="6" r:id="rId8"/>
    <sheet name="Sheet3" sheetId="7" r:id="rId9"/>
    <sheet name="Sheet4" sheetId="8" r:id="rId10"/>
  </sheets>
  <definedNames>
    <definedName name="_xlnm.Print_Titles" localSheetId="8">Sheet3!$4:$6</definedName>
    <definedName name="_xlnm.Print_Titles" localSheetId="4">'ข้าราชการ ปี 62'!$8:$9</definedName>
    <definedName name="_xlnm.Print_Titles" localSheetId="5">'พนักงานจ้าง ปี 57'!$8:$9</definedName>
    <definedName name="_xlnm.Print_Titles" localSheetId="3">พนักงานจ้างตามภารกิจ!$6:$11</definedName>
    <definedName name="_xlnm.Print_Titles" localSheetId="0">'พนักงานเทศบาล ปี 55 '!$6:$7</definedName>
    <definedName name="_xlnm.Print_Titles" localSheetId="2">'พนักงานเทศบาล ปี 56'!$6:$10</definedName>
  </definedNames>
  <calcPr calcId="124519"/>
</workbook>
</file>

<file path=xl/calcChain.xml><?xml version="1.0" encoding="utf-8"?>
<calcChain xmlns="http://schemas.openxmlformats.org/spreadsheetml/2006/main">
  <c r="D49" i="9"/>
  <c r="AA33" i="7"/>
  <c r="Y33"/>
  <c r="X33"/>
  <c r="P33"/>
  <c r="M33"/>
  <c r="F33"/>
  <c r="Y32"/>
  <c r="X32"/>
  <c r="P32"/>
  <c r="M32"/>
  <c r="K32"/>
  <c r="O32" s="1"/>
  <c r="F32"/>
  <c r="Y29"/>
  <c r="X29"/>
  <c r="P29"/>
  <c r="M29"/>
  <c r="K29"/>
  <c r="O29" s="1"/>
  <c r="F29"/>
  <c r="AA28"/>
  <c r="Y28"/>
  <c r="X28"/>
  <c r="P28"/>
  <c r="M28"/>
  <c r="K28"/>
  <c r="L28" s="1"/>
  <c r="F28"/>
  <c r="Y26"/>
  <c r="P26"/>
  <c r="M26"/>
  <c r="F26"/>
  <c r="Y25"/>
  <c r="P25"/>
  <c r="M25"/>
  <c r="F25"/>
  <c r="Y24"/>
  <c r="P24"/>
  <c r="M24"/>
  <c r="F24"/>
  <c r="AA23"/>
  <c r="Y23"/>
  <c r="P23"/>
  <c r="M23"/>
  <c r="F23"/>
  <c r="Y22"/>
  <c r="P22"/>
  <c r="M22"/>
  <c r="F22"/>
  <c r="AA21"/>
  <c r="Y21"/>
  <c r="X21"/>
  <c r="P21"/>
  <c r="M21"/>
  <c r="F21"/>
  <c r="Y20"/>
  <c r="X20"/>
  <c r="P20"/>
  <c r="M20"/>
  <c r="F20"/>
  <c r="AA13"/>
  <c r="Y13"/>
  <c r="X13"/>
  <c r="P13"/>
  <c r="M13"/>
  <c r="F13"/>
  <c r="AA12"/>
  <c r="Y12"/>
  <c r="X12"/>
  <c r="P12"/>
  <c r="M12"/>
  <c r="F12"/>
  <c r="AA11"/>
  <c r="Y11"/>
  <c r="X11"/>
  <c r="P11"/>
  <c r="M11"/>
  <c r="F11"/>
  <c r="Y18"/>
  <c r="P18"/>
  <c r="M18"/>
  <c r="F18"/>
  <c r="AA17"/>
  <c r="Y17"/>
  <c r="X17"/>
  <c r="P17"/>
  <c r="M17"/>
  <c r="F17"/>
  <c r="Y16"/>
  <c r="P16"/>
  <c r="M16"/>
  <c r="F16"/>
  <c r="AA9"/>
  <c r="Y9"/>
  <c r="X9"/>
  <c r="P9"/>
  <c r="M9"/>
  <c r="F9"/>
  <c r="Y8"/>
  <c r="P8"/>
  <c r="M8"/>
  <c r="K8"/>
  <c r="O8" s="1"/>
  <c r="F8"/>
  <c r="AA7"/>
  <c r="Y7"/>
  <c r="X7"/>
  <c r="P7"/>
  <c r="M7"/>
  <c r="K7"/>
  <c r="K9" s="1"/>
  <c r="F7"/>
  <c r="Q8" l="1"/>
  <c r="Q32"/>
  <c r="N28"/>
  <c r="L29"/>
  <c r="N29" s="1"/>
  <c r="Q29"/>
  <c r="L8"/>
  <c r="N8" s="1"/>
  <c r="L32"/>
  <c r="N32" s="1"/>
  <c r="K17"/>
  <c r="O9"/>
  <c r="Q9" s="1"/>
  <c r="L9"/>
  <c r="N9" s="1"/>
  <c r="L7"/>
  <c r="N7" s="1"/>
  <c r="O28"/>
  <c r="Q28" s="1"/>
  <c r="O7"/>
  <c r="Q7" s="1"/>
  <c r="O17" l="1"/>
  <c r="Q17" s="1"/>
  <c r="L17"/>
  <c r="N17" s="1"/>
  <c r="K16"/>
  <c r="K11" l="1"/>
  <c r="L16"/>
  <c r="N16" s="1"/>
  <c r="K18"/>
  <c r="O16"/>
  <c r="Q16" s="1"/>
  <c r="L18" l="1"/>
  <c r="N18" s="1"/>
  <c r="O18"/>
  <c r="Q18" s="1"/>
  <c r="O11"/>
  <c r="Q11" s="1"/>
  <c r="K12"/>
  <c r="L11"/>
  <c r="N11" s="1"/>
  <c r="K33" l="1"/>
  <c r="L12"/>
  <c r="N12" s="1"/>
  <c r="O12"/>
  <c r="Q12" s="1"/>
  <c r="O33" l="1"/>
  <c r="Q33" s="1"/>
  <c r="K13"/>
  <c r="L33"/>
  <c r="N33" s="1"/>
  <c r="O13" l="1"/>
  <c r="Q13" s="1"/>
  <c r="K20"/>
  <c r="L13"/>
  <c r="N13" s="1"/>
  <c r="L20" l="1"/>
  <c r="N20" s="1"/>
  <c r="K21"/>
  <c r="O20"/>
  <c r="Q20" s="1"/>
  <c r="K22" l="1"/>
  <c r="L21"/>
  <c r="N21" s="1"/>
  <c r="O21"/>
  <c r="Q21" s="1"/>
  <c r="O22" l="1"/>
  <c r="Q22" s="1"/>
  <c r="K23"/>
  <c r="L22"/>
  <c r="N22" s="1"/>
  <c r="L23" l="1"/>
  <c r="N23" s="1"/>
  <c r="K24"/>
  <c r="O23"/>
  <c r="Q23" s="1"/>
  <c r="K25" l="1"/>
  <c r="L24"/>
  <c r="N24" s="1"/>
  <c r="O24"/>
  <c r="Q24" s="1"/>
  <c r="O25" l="1"/>
  <c r="Q25" s="1"/>
  <c r="K26"/>
  <c r="L25"/>
  <c r="N25" s="1"/>
  <c r="L26" l="1"/>
  <c r="N26" s="1"/>
  <c r="O26"/>
  <c r="Q26" s="1"/>
</calcChain>
</file>

<file path=xl/comments1.xml><?xml version="1.0" encoding="utf-8"?>
<comments xmlns="http://schemas.openxmlformats.org/spreadsheetml/2006/main">
  <authors>
    <author>Windows User</author>
  </authors>
  <commentList>
    <comment ref="A2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<sst xmlns="http://schemas.openxmlformats.org/spreadsheetml/2006/main" count="1163" uniqueCount="545">
  <si>
    <t>นายวัฒนุรงค์  เนื้อเกลี้ยง</t>
  </si>
  <si>
    <t>นายกองค์การบริหารส่วนตำบลกระบี่น้อย</t>
  </si>
  <si>
    <t>นายน้อม  คงสุข</t>
  </si>
  <si>
    <t>รองนายก อบต.กระบี่น้อย</t>
  </si>
  <si>
    <t>นายสิทธิโชค  สะสม</t>
  </si>
  <si>
    <t>นายไมตรี  เขียวดำ</t>
  </si>
  <si>
    <t>นายเอกภพ  พฤษชัยนิมมิต</t>
  </si>
  <si>
    <t>นางสุภานันท์  เจริญพานิช</t>
  </si>
  <si>
    <t>สำนักปลัดเทศบาล</t>
  </si>
  <si>
    <t>นางสาววรรณพร  เอี่ยมเส้ง</t>
  </si>
  <si>
    <t>หัวหน้าสำนักปลัด</t>
  </si>
  <si>
    <t>นายนิรุตติ์  มีมะแม</t>
  </si>
  <si>
    <t>เจ้าหน้าที่วิเคราะห์นโยบายและแผน 6ว</t>
  </si>
  <si>
    <t>นางมาลิสา  ยืนยง</t>
  </si>
  <si>
    <t>บุคลากร 5</t>
  </si>
  <si>
    <t>นายณัฐชัย สัสดีเดช</t>
  </si>
  <si>
    <t>นิติกร 4</t>
  </si>
  <si>
    <t>นางสุดาสวรรค์  สูทอก</t>
  </si>
  <si>
    <t>เจ้าพนักงานธุรการ 4</t>
  </si>
  <si>
    <t>นางพรหมศรี  แสงทอง</t>
  </si>
  <si>
    <t>เจ้าพนักงานธุรการ 3</t>
  </si>
  <si>
    <t>นายสมเกียรติ์  หลานหลาย</t>
  </si>
  <si>
    <t>เจ้าหน้าที่บันทึกข้อมูล 4</t>
  </si>
  <si>
    <t>กองคลัง</t>
  </si>
  <si>
    <t>นางสาวจิรา  พัฒฉิม</t>
  </si>
  <si>
    <t>หัวหน้ากองคลัง</t>
  </si>
  <si>
    <t>นางสาวเกษร  ห่อกุล</t>
  </si>
  <si>
    <t>นักวิชาการเงินและบัญชี 5</t>
  </si>
  <si>
    <t>นางศรีวรรณ์  ปิติ</t>
  </si>
  <si>
    <t>เจ้าพนักงานการเงินและบัญชี 4</t>
  </si>
  <si>
    <t>นางศรีสุวรรณ  สุขเจริญ</t>
  </si>
  <si>
    <t>นักวิชาการพัสดุ 5</t>
  </si>
  <si>
    <t>นางสาวรุ้งรวี  กระบี่น้อย</t>
  </si>
  <si>
    <t>กองช่าง</t>
  </si>
  <si>
    <t>นายดนัย  จันทลักขณา</t>
  </si>
  <si>
    <t>หัวหน้ากองช่าง</t>
  </si>
  <si>
    <t>นายศักดิ์ชาย  ชูคช</t>
  </si>
  <si>
    <t>นายช่างโยธา 4</t>
  </si>
  <si>
    <t>นายนิติกร  เมียนแก้ว</t>
  </si>
  <si>
    <t>กองการศึกษา</t>
  </si>
  <si>
    <t>นายประสิทธิ์  แผนทอง</t>
  </si>
  <si>
    <t>นักวิชาการศึกษา 4</t>
  </si>
  <si>
    <t>นางสาววรรณวนัช  สุขย้อย</t>
  </si>
  <si>
    <t>เจ้าพนักงานพัสดุ 2</t>
  </si>
  <si>
    <t>ลำดับที่</t>
  </si>
  <si>
    <t>ชื่อ-สกุล</t>
  </si>
  <si>
    <t>ตำแหน่ง</t>
  </si>
  <si>
    <t>หลักสูตรที่อบรม</t>
  </si>
  <si>
    <t>สถานที่อบรม</t>
  </si>
  <si>
    <t>ตั้งแต่-ถึง (วัน/เดือน/ปี)</t>
  </si>
  <si>
    <t>ปลัดเทศบาล</t>
  </si>
  <si>
    <t>รองปลัดเทศบาล</t>
  </si>
  <si>
    <t>ปีงบประมาณ 2555</t>
  </si>
  <si>
    <t>ปีงบประมาณ 2556</t>
  </si>
  <si>
    <t>โรงแรมริเวอร์ไซด์ กรุงเทพฯ</t>
  </si>
  <si>
    <t>20-23 ก.พ.2556</t>
  </si>
  <si>
    <t>โรงแรมอะเดรียติค พาเลซ กรุงเทพฯ</t>
  </si>
  <si>
    <t>3-7 มี.ค.2556</t>
  </si>
  <si>
    <t>โรงแรมรอยัล ภูเก็ตซิตี้ จ.ภูเก็ต</t>
  </si>
  <si>
    <t>10-13 มี.ค.2556</t>
  </si>
  <si>
    <t>นายโชคนรินทร์  ขาวเหลือง</t>
  </si>
  <si>
    <t>นายยงยุธ บุญทองแก้ว</t>
  </si>
  <si>
    <t>นายนพดล หวังกอ</t>
  </si>
  <si>
    <t>นายวาสนา นะบุตร</t>
  </si>
  <si>
    <t>นางสาวอุษา สายเส็น</t>
  </si>
  <si>
    <t>นายกเทศมนตรีตำบลกระบี่</t>
  </si>
  <si>
    <t>รองนายกเทศมนตรีตำบลกระบี่น้อย</t>
  </si>
  <si>
    <t>เลขานุการนายกเทศมนตรีตำบลกระบี่น้อย</t>
  </si>
  <si>
    <t>ที่ปรึกษานายกเทศมนตรีตำบลกระบี่น้อย</t>
  </si>
  <si>
    <t>โครงการเพิ่มประสิทธิภาพผู้บริหาร อปท.และปลัด อปท.</t>
  </si>
  <si>
    <t>7 มี.ค.2556</t>
  </si>
  <si>
    <t>โรงแรมเซาร์เทิร์น ลันตา จ.กระบี่</t>
  </si>
  <si>
    <t>ณ ศูนย์นิทรรศการและการปชุมไบเทค กรุงเทพฯ</t>
  </si>
  <si>
    <t>1-4 มี.ค.2555</t>
  </si>
  <si>
    <t xml:space="preserve"> 7 มี.ค.2556</t>
  </si>
  <si>
    <t>สัมมนาส่งเสริมท้องถิ่นปลอดทุจริต</t>
  </si>
  <si>
    <t>โรงแรมเค ปาร์ค แกรนด์ โฮเต็ล จ.สุราษฎร์ธานี</t>
  </si>
  <si>
    <t>18 พ.ค.2555</t>
  </si>
  <si>
    <t>โครงการเสริมสร้างเครือข่ายงานพัฒนาคุณภาพชีวิตผู้สูงอายุของ อปท.</t>
  </si>
  <si>
    <t>11-13 มิ.ย.2555</t>
  </si>
  <si>
    <t>โครงการศึกษาวิจัยการบริหารงานบุคคลส่วนท้องถิ่น กรณีแนวทางการประเมินประสิทธิภาพการปฏิบัติราชการและเงินรางวัลประโยชน์ตอบแทนอื่น เป็นกรณีพิเศษ (โบนัส)</t>
  </si>
  <si>
    <t>โรงแรมเดอะทวินทาวเวอร์ รองเมือง กรุงเทพฯ</t>
  </si>
  <si>
    <t>22 มิ.ย.2555</t>
  </si>
  <si>
    <t>สัมมนาวิชาการอุตสาหกรรมเพื่อการบริหารงานท้องถิ่นและชมงานเป็นหมู่คณะ</t>
  </si>
  <si>
    <t>โรงแรมนิภาการ์เด้นท์         จ.สุราษฎร์ธานี</t>
  </si>
  <si>
    <t>21-22 ส.ค.2555</t>
  </si>
  <si>
    <t>แนวปฏิบัติว่าด้วยข้อประชุมสภาท้องถิ่น และกลยุทธ์การพูดที่สาธารณะและในสภาที่ไม่ขัดต่อกฎหมาย รุ่นที่ 10</t>
  </si>
  <si>
    <t>โรงแรมสยามธานี            จ.สุราษฎร์ธานี</t>
  </si>
  <si>
    <t>17-19 ส.ค.2555</t>
  </si>
  <si>
    <t>โครงการฝึกอบรมเชิงปฏิบัติการหลักสูตรวุฒิบัตรคณะอนุกรรมการคุ้มครองผู้บริโภคประจำเทศบาลและ อบต. รุ่นที่ 59</t>
  </si>
  <si>
    <t>โรงแรมทีเคพาเลซ กรุงเทพฯ</t>
  </si>
  <si>
    <t>22-25 เม.ย.2555</t>
  </si>
  <si>
    <t>โรงแรมบางกอกพาเลส กรุงทพฯ</t>
  </si>
  <si>
    <t>13-14 มิ.ย.2555</t>
  </si>
  <si>
    <t>โครงการอบรมเพิ่มศักยภาพผู้บริหาร พนักงานส่วนตำบล และพนักงานจ้าง</t>
  </si>
  <si>
    <t>ไร่ปรีดาโฮมสเตย์ อ.อ่าวลึก จ.กระบี่</t>
  </si>
  <si>
    <t>20-21 ก.ค.2555</t>
  </si>
  <si>
    <t>หมายเหตุ</t>
  </si>
  <si>
    <t>อบรม</t>
  </si>
  <si>
    <t>(ครั้ง)</t>
  </si>
  <si>
    <t xml:space="preserve">โครงการฝึกอบรมการบันทึกบัญชีและการจัดทำรายงานการเงินด้วยระบบคอมพิวเตอร์ (e-LAAS)                                                                  </t>
  </si>
  <si>
    <t>เวที "ฟื้นพลังชุมชนท้องถิ่นสู่การอภิวัฒน์ประเทศไทย"</t>
  </si>
  <si>
    <t xml:space="preserve"> โครงการฝึกอบรมเชิงปฏิบัติการ'' โครงการขยายผล อปท.ต้นแบบที่มีการบูรณาการแผนชุมชนสู่แผนพัฒนาท้องถิ่น"</t>
  </si>
  <si>
    <t>โครงการฝึกอบรมเพื่อพัฒนาประสิทธิภาพการบริหารงานคลังของ อปท. และสถานศึกษาในสังกัด ประจำปีงบประมาณ 2555</t>
  </si>
  <si>
    <t>โรงแรมอเล็กซานเดอร์ กรุงเทพฯ</t>
  </si>
  <si>
    <t>13-18 ส.ค.2555</t>
  </si>
  <si>
    <t>พนักงานเทศบาลที่ได้รับการอบรม ประจำปีงบประมาณ 2555</t>
  </si>
  <si>
    <t>โรงแรมเซาร์เทิร์น ลันตา     จ.กระบี่</t>
  </si>
  <si>
    <t>นางสาวอรทัย  แก้วลูก</t>
  </si>
  <si>
    <t>นิติกร 5</t>
  </si>
  <si>
    <t>เจ้าหน้าที่บริหารงานทั่วไป</t>
  </si>
  <si>
    <t>เจ้าหน้าที่บริหารงานทั่วไป 3</t>
  </si>
  <si>
    <t>นักพัฒนาชุมชน</t>
  </si>
  <si>
    <t>นางญานิศา  เขียวดำ</t>
  </si>
  <si>
    <t>เจ้าพนักงานจัดเก็บรายได้ 2</t>
  </si>
  <si>
    <t>โรงแรมเอส ดี อเวนิว กรุงเทพฯ</t>
  </si>
  <si>
    <t xml:space="preserve"> โรงแรมบางกองเพลส กรุงเทพฯ</t>
  </si>
  <si>
    <t xml:space="preserve"> 2-4 ธ.ค.2555</t>
  </si>
  <si>
    <t xml:space="preserve"> 17-22 ธ.ค.2556</t>
  </si>
  <si>
    <t>1.พัฒนาองค์ความรู้ด้านการจัดสวัสดิการสังคมแก่บุคลากรของ อปท.</t>
  </si>
  <si>
    <t>2.ประชุมเชิงปฏิบัติการด้านการพัสดุและการจัดซื้อจัดจ้างสำหรับเจ้าหน้าที่ผู้ปฏิบัติงานด้านพัสดุของสำนักงานส่งเสริมการปกครองส่วนท้องถิ่นจังหวัดและอปท.</t>
  </si>
  <si>
    <t>โรงแรมบางกอกนาเลซ กรุงเทพฯ</t>
  </si>
  <si>
    <t>โรงแรมหาดใหญ่ พาราไดซ์    รีสอร์ท จ.สงขลา</t>
  </si>
  <si>
    <t xml:space="preserve"> 8-10 พ.ย.2555</t>
  </si>
  <si>
    <t>1.พัฒนาระบบภูมิสารสนเทศการจัดการงบประมาณของ อปท.รุ่นที่ 30</t>
  </si>
  <si>
    <t>21-22 ก.พ.2556</t>
  </si>
  <si>
    <t>2.ประชุมเชิงปฏิบัติการป้องกันและแก้ไขปัญหายาเสพติดของอปท. ประจำปี 2556 พื้นที่ 7 จังหวัดภาคใต้ตอนบน</t>
  </si>
  <si>
    <t>โรงแรมแก้วสมุย              จ.สุราษฎร์ธานี</t>
  </si>
  <si>
    <t>7 พ.ค.2556</t>
  </si>
  <si>
    <t>โรงแรมปทุมธานี จ.ปทุมธานี</t>
  </si>
  <si>
    <t xml:space="preserve"> 14-15 พ.ค.2556</t>
  </si>
  <si>
    <t>สถาบันพัฒนาบุคลากรท้องถิ่น จ.ปทุมธานี</t>
  </si>
  <si>
    <t xml:space="preserve"> 3 มิ.ย.-19 ก.ค.2556</t>
  </si>
  <si>
    <t>20 พ.ค.-14 มิ.ย.2556</t>
  </si>
  <si>
    <t>นางสาวจินตนา  คำฝอย</t>
  </si>
  <si>
    <t xml:space="preserve"> 14-18 ม.ค.2556</t>
  </si>
  <si>
    <t>น.ส.วันดี  หาญชนะ</t>
  </si>
  <si>
    <t>ผู้ช่วยเจ้าหน้าที่ธุรการ</t>
  </si>
  <si>
    <t>นายสุรพล  ก้านบัว</t>
  </si>
  <si>
    <t>พนักงานขับรถยนต์</t>
  </si>
  <si>
    <t>นายวุฒิชัย  เกกินะ</t>
  </si>
  <si>
    <t>นายณัฐพงศ์  กาหลง</t>
  </si>
  <si>
    <t>นายสมหมาย ยะลา</t>
  </si>
  <si>
    <t>นายโยธิน  เฉิดโฉม</t>
  </si>
  <si>
    <t>ผู้ช่วยเจ้าหน้าที่วิเคราะห์ฯ</t>
  </si>
  <si>
    <t>นายพิชญ์  สมัยชูเกียรติ์</t>
  </si>
  <si>
    <t>ผู้ช่วยบุคลากร</t>
  </si>
  <si>
    <t>นางสาวสาลี  เหล็นนุ้ย</t>
  </si>
  <si>
    <t>ผู้ช่วยเจ้าพนักงานประชาสัมพันธ์</t>
  </si>
  <si>
    <t>นายธวัชชัย  ศรีชาย</t>
  </si>
  <si>
    <t>ผู้ช่วยช่างแผนที่ภาษี</t>
  </si>
  <si>
    <t>นางสาวเลขา  เชื้อหอม</t>
  </si>
  <si>
    <t>ผู้ช่วยเจ้าหน้าที่จัดเก็บรายได้</t>
  </si>
  <si>
    <t>นางสาวศรินญา  พูลเพิ่ม</t>
  </si>
  <si>
    <t>นางกาญจนา  ทองดี</t>
  </si>
  <si>
    <t>ผู้ช่วยเจ้าหน้าที่พัสดุ</t>
  </si>
  <si>
    <t>นายประเสริฐ  ช่วยการ</t>
  </si>
  <si>
    <t>ผู้ช่วยช่างโยธา</t>
  </si>
  <si>
    <t>พนักงานจ้างตามภารกิจ ของเทศบาลตำบลกระบี่น้อย</t>
  </si>
  <si>
    <t>ที่ได้รับการอบรมแล้ว ประจำปีงบประมาณ 2556</t>
  </si>
  <si>
    <t>พนักงานเทศบาล ของเทศบาลตำบลกระบี่น้อย</t>
  </si>
  <si>
    <t>นายบุญสม  ใหมดำ</t>
  </si>
  <si>
    <t>พนักงานขับเครื่องจักรกลขนาดเบา</t>
  </si>
  <si>
    <t>นายม่าเฉด  เชื้อหอม</t>
  </si>
  <si>
    <t>นายประมวล  หลานฉิม</t>
  </si>
  <si>
    <t>นางสาวปรียานุช  เปียกบุตร</t>
  </si>
  <si>
    <t>นายอนุรักษ์  กุลแก้ว</t>
  </si>
  <si>
    <t>ผู้ช่วยเจ้าหน้าที่ประปา</t>
  </si>
  <si>
    <t>นายไพรัตน์  ภักดี</t>
  </si>
  <si>
    <t>ผู้ช่วยช่างไฟฟ้า</t>
  </si>
  <si>
    <t>นายฉัตรชัย  นวลศรี</t>
  </si>
  <si>
    <t>ผู้ช่วยช่างเขียนแบบ</t>
  </si>
  <si>
    <t>นางวิลาวัลย์  นิตย์อภัย</t>
  </si>
  <si>
    <t>ผู้ช่วยครูผู้ดูแลเด็ก</t>
  </si>
  <si>
    <t>นางนิตยา ณ นรินทร์</t>
  </si>
  <si>
    <t>นางสาวมิรัญตี  เกกินะ</t>
  </si>
  <si>
    <t>นางถนอมศรี  คงพัฒน์</t>
  </si>
  <si>
    <t>นางเมรวี  มาศหวัง</t>
  </si>
  <si>
    <t>นางสาวนันทนา  จันทร์ทอง</t>
  </si>
  <si>
    <t>นางปุณยนุช  กังแฮ</t>
  </si>
  <si>
    <t>นายวิสนุกรณ์  ไชยพรม</t>
  </si>
  <si>
    <t>นางดรุณี  ช่วยบำรุง</t>
  </si>
  <si>
    <t>นางสาววิลาวัลย์  โตะเขียว</t>
  </si>
  <si>
    <t>นายนิยม ยานพะโยม</t>
  </si>
  <si>
    <t>นางสาวอัมพวรรณ  ภริงคาร</t>
  </si>
  <si>
    <t>ผู้ช่วยสันทนาการ</t>
  </si>
  <si>
    <t>ผู้ช่วยครู</t>
  </si>
  <si>
    <t>นางสาวพชรกมล เอ่งฉ้วน</t>
  </si>
  <si>
    <t>โครงการอบรมและทัศนศึกษาดูงานของผู้บริหาร สมาชิกสภาเทศบาล และพนักงานเทศบาลตำบลกระบี่น้อย ประจำปีงบประมาณ 2556</t>
  </si>
  <si>
    <t>เทศบาลตำบลกระบี่น้อย     จ.กระบี่</t>
  </si>
  <si>
    <t>22-27 พ.ค.2556</t>
  </si>
  <si>
    <t>โรงแรมเดอะแล็คกาซี่ อ.เมือง จ.นนทบุรี</t>
  </si>
  <si>
    <t xml:space="preserve"> 3-7 มิ.ย.2556</t>
  </si>
  <si>
    <t>1-5 ก.ค.2556</t>
  </si>
  <si>
    <t>15 ก.ค.-9 ส.ค.2556</t>
  </si>
  <si>
    <t>นางสาวมยุรี  สรหงษ์</t>
  </si>
  <si>
    <t>นักวิชาการศึกษา 5</t>
  </si>
  <si>
    <t>นางสุรินทรา จันทรโชติ</t>
  </si>
  <si>
    <t>นายมานพ  เมืองชู</t>
  </si>
  <si>
    <t>ผู้ช่วยนักพัฒนาชุมชน</t>
  </si>
  <si>
    <t>ผู้ช่วยนักวิชาการพัสดุ</t>
  </si>
  <si>
    <t>นางณัฎฐธิดา  เดชเจริญ</t>
  </si>
  <si>
    <t>โรงแรมพาวินเลี่ยน ควีนเบย์กระบี่ อ.เมือง จ.กระบี่</t>
  </si>
  <si>
    <t>19-21 ส.ค.2556</t>
  </si>
  <si>
    <t>โรงแรมบุญสยาม อ.เมือง    จ.กระบี่</t>
  </si>
  <si>
    <t>1-2 ส.ค.2556</t>
  </si>
  <si>
    <t>นักวิชาการจัดเก็บรายได้</t>
  </si>
  <si>
    <t>นางสาวศิริรัตน์ บุญทองแก้ว</t>
  </si>
  <si>
    <t>จำนวนเจ้าหน้าที่ทั้งหมด</t>
  </si>
  <si>
    <t>อัตรากำลังพนักงานของเทศบาลตำบลกระบี่น้อย ณ ปัจจุบัน</t>
  </si>
  <si>
    <r>
      <t xml:space="preserve"> = </t>
    </r>
    <r>
      <rPr>
        <b/>
        <u/>
        <sz val="16"/>
        <color theme="1"/>
        <rFont val="TH SarabunIT๙"/>
        <family val="2"/>
      </rPr>
      <t>จำนวนเจ้าหน้าที่ที่ได้รับฝึกอบรมอย่างน้อย 1 หลักสูตรต่อปี X 100</t>
    </r>
  </si>
  <si>
    <t>ร้อยละของเจ้าหน้าที่ที่ได้รับการฝึกอบรมอย่างน้อย 1 หลักสูตรต่อปี</t>
  </si>
  <si>
    <t>ร้อยละของเจ้าหน้าที่ที่ได้รับการศึกษาหรือได้รับการส่งเสริมให้ศึกษาต่อในระดับปริญญาตรีขึ้นไป</t>
  </si>
  <si>
    <t xml:space="preserve"> จำนวนเจ้าหน้าที่ทั้งหมด</t>
  </si>
  <si>
    <r>
      <t xml:space="preserve">  = </t>
    </r>
    <r>
      <rPr>
        <b/>
        <u/>
        <sz val="16"/>
        <color theme="1"/>
        <rFont val="TH SarabunIT๙"/>
        <family val="2"/>
      </rPr>
      <t>จำนวนเจ้าหน้าที่ที่ได้รับการศึกษาต่อหรือได้รับการส่งเสริมให้ศึกษาต่อในระดับปริญญาตรี X 100</t>
    </r>
  </si>
  <si>
    <t>ตารางรายละเอียดคุณวุฒิศึกษาของพนักงานเทศบาล</t>
  </si>
  <si>
    <t>ของเทศบาลตำบลกระบี่น้อย</t>
  </si>
  <si>
    <t>อ.เมือง    จ.กระบี่</t>
  </si>
  <si>
    <t>สังกัด</t>
  </si>
  <si>
    <t>เลขบัตรประจำตัวประชาชน</t>
  </si>
  <si>
    <t>เลขที่</t>
  </si>
  <si>
    <t>ชื่อ - สกุล</t>
  </si>
  <si>
    <t>ระดับ</t>
  </si>
  <si>
    <t>ว/ด/ป เกิด</t>
  </si>
  <si>
    <t>ปีปัจจุบัน</t>
  </si>
  <si>
    <t>อายุ</t>
  </si>
  <si>
    <t>อายุราชการ</t>
  </si>
  <si>
    <t>สถานที่เกิด</t>
  </si>
  <si>
    <t>ที่อยู่</t>
  </si>
  <si>
    <t>สถานภาพ</t>
  </si>
  <si>
    <t>คุณวุฒิการศึกษา</t>
  </si>
  <si>
    <t>บรรจุ</t>
  </si>
  <si>
    <t>ปีที่ครบ</t>
  </si>
  <si>
    <t>ครบเกษียณ</t>
  </si>
  <si>
    <t>อัตรา</t>
  </si>
  <si>
    <t>(ปี)</t>
  </si>
  <si>
    <t>(เดือน)</t>
  </si>
  <si>
    <t>(จังหวัด)</t>
  </si>
  <si>
    <t>ถาวร</t>
  </si>
  <si>
    <t>คุณวุฒิ</t>
  </si>
  <si>
    <t>สาขา</t>
  </si>
  <si>
    <t>วันที่</t>
  </si>
  <si>
    <t>เกษียยณอายุ</t>
  </si>
  <si>
    <t>เงินเดือน</t>
  </si>
  <si>
    <t>3809700183227</t>
  </si>
  <si>
    <t>00-0101-001</t>
  </si>
  <si>
    <t>นาย</t>
  </si>
  <si>
    <t>เอกภพ    พฤษชัยนิมมิต</t>
  </si>
  <si>
    <t>ผู้บริหาร</t>
  </si>
  <si>
    <t>นักบริหารงานเทศบาล (ปลัดเทศบาล)</t>
  </si>
  <si>
    <t>นครศรีธรรมราช</t>
  </si>
  <si>
    <t>41 ถ.ผดุงราษฎร์ ต.ปากแพรก อ.ทุ่งสง จ.นครศรีธรรมราช</t>
  </si>
  <si>
    <t>สมรส</t>
  </si>
  <si>
    <t>ปริญญาโท</t>
  </si>
  <si>
    <t>สำนักงานปลัด</t>
  </si>
  <si>
    <t>3819900016847</t>
  </si>
  <si>
    <t>00-0101-002</t>
  </si>
  <si>
    <t>นาง</t>
  </si>
  <si>
    <t>สุภานันท์  เจริญพานิช</t>
  </si>
  <si>
    <t>นักบริหารงานเทศบาล (รองปลัดเทศบาล)</t>
  </si>
  <si>
    <t>กระบี่</t>
  </si>
  <si>
    <t>35 ซ.นารถวิถี ต.ปากน้ำ อ.เมือง จ.กระบี่</t>
  </si>
  <si>
    <t>3801400152272</t>
  </si>
  <si>
    <t>01-0201-001</t>
  </si>
  <si>
    <t>นางสาว</t>
  </si>
  <si>
    <t>วรรณพร  เอี่ยมเส้ง</t>
  </si>
  <si>
    <t>30 ม.11 ต.สีขีด อ.สิชล จ.นครศรีธรรมราช</t>
  </si>
  <si>
    <t>โสด</t>
  </si>
  <si>
    <t>รัฐประศาสนศาสตรมหาบัณฑิต</t>
  </si>
  <si>
    <t>สอบคัดเลือกจาก จนท.วิเคราะห์ฯ 6ว เป็นหัวหน้าสำนักปลัด</t>
  </si>
  <si>
    <t>3820800085814</t>
  </si>
  <si>
    <t>นิรุตติ์  มีมะแม</t>
  </si>
  <si>
    <t>6ว</t>
  </si>
  <si>
    <t>74/43 ถ.ศรีพังงา ต.กระบี่ใหญ่ อ.เมือง จ.กระบี่</t>
  </si>
  <si>
    <t>3810400351452</t>
  </si>
  <si>
    <t>01-0202-002</t>
  </si>
  <si>
    <t>อรทัย  แก้วลูก</t>
  </si>
  <si>
    <t>นิติกร</t>
  </si>
  <si>
    <t>62 ม.5 ต.เพหลา อ.คลองท่อม จ.กระบี่</t>
  </si>
  <si>
    <t>ปริญญาตรี</t>
  </si>
  <si>
    <t>นิติศาสตรบัณฑิต</t>
  </si>
  <si>
    <t>3810100081077</t>
  </si>
  <si>
    <t>01-0202-001</t>
  </si>
  <si>
    <t>ณัฐชัย สัสดีเดช</t>
  </si>
  <si>
    <t>224 ม.1 ต.เขาคราม อ.เมือง จงกระบี่</t>
  </si>
  <si>
    <t>3810100627894</t>
  </si>
  <si>
    <t>01-0208-001</t>
  </si>
  <si>
    <t>มาลิสา  ยืนยง</t>
  </si>
  <si>
    <t>บุคลากร</t>
  </si>
  <si>
    <t>58 ม.7 ต.ทับปริก อ.เมือง จ.กระบี่</t>
  </si>
  <si>
    <t>ศิลปศาสตรบัณฑิต (การจัดการทั่วไป)</t>
  </si>
  <si>
    <t>3810100130868</t>
  </si>
  <si>
    <t>01-0704-001</t>
  </si>
  <si>
    <t>สุดาสวรรค์  สูทอก</t>
  </si>
  <si>
    <t>12/4 ม.8 ต.กระบี่น้อย อ.เมือง จ.กระบี่</t>
  </si>
  <si>
    <t>สารสนเทศศาสตรบัณฑิต</t>
  </si>
  <si>
    <t>เปลี่ยนสายงานจาก เจ้าพนักงานธุรการ</t>
  </si>
  <si>
    <t>5810190007013</t>
  </si>
  <si>
    <t>01-0209-001</t>
  </si>
  <si>
    <t>สมเกียรติ์  หลานหลาย</t>
  </si>
  <si>
    <t>132 ม.7 ต.เหนือคลอง อ.เหนือคลอง จ.กระบี่</t>
  </si>
  <si>
    <t>วิทยาศาสตรบัณฑิต</t>
  </si>
  <si>
    <t>เปลี่ยนสายงานจาก เจ้าหน้าที่บันทึกข้อมูล</t>
  </si>
  <si>
    <t>3810600119464</t>
  </si>
  <si>
    <t>04-0103-001</t>
  </si>
  <si>
    <t>จิรา  พัฒฉิม</t>
  </si>
  <si>
    <t>137/29 ม.11 ต.กระบี่น้อย อ.เมือง จ.กระบี่</t>
  </si>
  <si>
    <t>บริหารธุรกิจมหาบัณฑิต</t>
  </si>
  <si>
    <t>ส่วนการคลัง</t>
  </si>
  <si>
    <t>3810100772223</t>
  </si>
  <si>
    <t>04-0307-001</t>
  </si>
  <si>
    <t>เกษร  ห่อกุล</t>
  </si>
  <si>
    <t>นักวิชาการเงินและบัญชี</t>
  </si>
  <si>
    <t>1 ม.5 ต.ห้วยยูง อ.เหนือคลอง จ.กระบี่</t>
  </si>
  <si>
    <t>บริหารธุรกิจ</t>
  </si>
  <si>
    <t>เปลี่ยนสายงานจากเจ้าพนักงานการเงินและบัญชี</t>
  </si>
  <si>
    <t>3810100758271</t>
  </si>
  <si>
    <t>04-0306-001</t>
  </si>
  <si>
    <t>ศรีวรรณ์  ปิติ</t>
  </si>
  <si>
    <t>เจ้าพนักงานการเงินและบัญชี</t>
  </si>
  <si>
    <t>22  ม.10 ต.กระบี่น้อย อ.เมือง จ.กระบี่</t>
  </si>
  <si>
    <t>บัญชีบัณฑิต</t>
  </si>
  <si>
    <t>2810100019420</t>
  </si>
  <si>
    <t>04-0311-001</t>
  </si>
  <si>
    <t>ศรีสุวรรณ์  สุขเจริญ</t>
  </si>
  <si>
    <t>เจ้าพนักงานพัสดุ</t>
  </si>
  <si>
    <t>80  ม.3 ต.กระบี่น้อย อ.เมือง จ.กระบี่</t>
  </si>
  <si>
    <t>เปลี่ยนสายงานจาก เจ้าพนักงานพัสดุ</t>
  </si>
  <si>
    <t>3810400500121</t>
  </si>
  <si>
    <t>04-0310-001</t>
  </si>
  <si>
    <t>จินตนา  คำฝอย</t>
  </si>
  <si>
    <t>110 ม.5 ต.พรุดินนา อ.คลองท่อม จ.กระบี่</t>
  </si>
  <si>
    <t>3810400195141</t>
  </si>
  <si>
    <t>04-0309-001</t>
  </si>
  <si>
    <t>ญานิศา  เขียวดำ</t>
  </si>
  <si>
    <t>เจ้าพนักงานจัดเก็บรายได้</t>
  </si>
  <si>
    <t>36 ม.4 ต.กระบี่น้อย อ.เมือง จ.กระบี่</t>
  </si>
  <si>
    <t>3810100057648</t>
  </si>
  <si>
    <t>04-0212-001</t>
  </si>
  <si>
    <t>รุ้งรวี  กระบี่น้อย</t>
  </si>
  <si>
    <t>เจ้าพนักงานธุรการ</t>
  </si>
  <si>
    <t>65 ม.6 ต.กระบี่น้อย อ.เมือง จ.กระบี่</t>
  </si>
  <si>
    <t>รัฐประศาสนศาสตรบัณฑิต</t>
  </si>
  <si>
    <t>ส่วนโยธา</t>
  </si>
  <si>
    <t>3810200205967</t>
  </si>
  <si>
    <t>05-0503-002</t>
  </si>
  <si>
    <t>นิติกร  เมียนแก้ว</t>
  </si>
  <si>
    <t>นายช่างโยธา</t>
  </si>
  <si>
    <t>16 ม.5 ต.โคกยาง อ.เหนือคลอง จ.กระบี่</t>
  </si>
  <si>
    <t>ปวส. ปริญญาตรี</t>
  </si>
  <si>
    <t>ปวส. (ช่างก่อสร้าง),ศิลปศาสตรบัณฑิต</t>
  </si>
  <si>
    <t>5810100006713</t>
  </si>
  <si>
    <t>05-0503-001</t>
  </si>
  <si>
    <t>ศักดิ์ชาย  ชูคช</t>
  </si>
  <si>
    <t>53 ม.3 ต.กระบี่น้อย อ.เมือง จ.กระบี่</t>
  </si>
  <si>
    <t>3810100278075</t>
  </si>
  <si>
    <t>08-0805-001</t>
  </si>
  <si>
    <t>ประสิทธิ์  แผนทอง</t>
  </si>
  <si>
    <t>นักวิชาการศึกษา</t>
  </si>
  <si>
    <t>76 ม.5 ต.กระบี่น้อย อ.เมือง จ.กระบี่</t>
  </si>
  <si>
    <t>นางมยุรี  สรหงษ์</t>
  </si>
  <si>
    <t>ศึกษาศาสตร์บัณฑิต (สังคมศึกษา)</t>
  </si>
  <si>
    <t>3810500164972</t>
  </si>
  <si>
    <t>08-0209-001</t>
  </si>
  <si>
    <t>พรหมศรี  แสงทอง</t>
  </si>
  <si>
    <t>51 ถ.ร่วมใจ ต.ปากน้ำ อ.เมือง จ.กระบี่</t>
  </si>
  <si>
    <t xml:space="preserve"> -พนักงานจ้างตามภารกิจได้รับการศึกษาระดับปริญญาตรีขึ้นไปแล้ว                      จำนวน  23  คน</t>
  </si>
  <si>
    <t>1. โครงการเพิ่มประสิทธิภาพผู้บริหาร อปท.และปลัด อปท.</t>
  </si>
  <si>
    <t>1. โครงการส่งเสริมมาตรฐานทางคุณธรรมและจริยธรรมของข้าราชการ พนักงาน และลูกจ้างของ อปท. ประจำปี 2556 ครั้งที่ 2</t>
  </si>
  <si>
    <t>2.หลักสูตรนักบริหารงาน อปท. รุ่นที่ 62</t>
  </si>
  <si>
    <t>1.โครงการพัฒนาศักยภาพผู้ปฏิบัติงาน "ด้านการบริหารงานบุคคลส่วนท้องถิ่น"</t>
  </si>
  <si>
    <t>3.หลักสูตรวินัยเบื้องต้น สำหรับพนักงานเทศบาล พนักงานจ้างทั่วไป และพนักงานจ้างตามภารกิจ</t>
  </si>
  <si>
    <t>1.การพัฒนาการบริหารงานบุคคลเชิงกลยุทธ์ (มืออาชีพด้านการบริหารงานบุคคลส่วนท้องถิ่นระดับกลาง)</t>
  </si>
  <si>
    <t>2.หลักสูตร Spread Sheet รุ่นที่ 15</t>
  </si>
  <si>
    <t>1.หลักสูตรการพัฒนานักกฎหมายท้องถิ่น รุ่นที่ 3</t>
  </si>
  <si>
    <t>1.การกันเงินไว้เบิกเหลื่อมปี/ขยายเวลาเบิกจ่ายเงินและติดตามการใช้จ่ายเงินของอปท.</t>
  </si>
  <si>
    <t>2.หลักสูตรวินัยเบื้องต้น สำหรับพนักงานเทศบาล พนักงานจ้างทั่วไป และพนักงานจ้างตามภารกิจ</t>
  </si>
  <si>
    <t>1.ประชุมเชิงปฏิบัติการด้านการพัสดุและการจัดซื้อจัดจ้างสำหรับเจ้าหน้าที่ผู้ปฏิบัติงานด้านพัสดุของสำนักงานส่งเสริมการปกครองส่วนท้องถิ่นจังหวัดและอปท.</t>
  </si>
  <si>
    <t>1.หลักสูตรวินัยเบื้องต้น สำหรับพนักงานเทศบาล พนักงานจ้างทั่วไป และพนักงานจ้างตามภารกิจ</t>
  </si>
  <si>
    <t>1.หลักสูตร กลยุทธ์การบริหารงานพัสดุอย่างมืออาชีพและการจัดวางระบบควบคุมภายในด้านการจัดการทางการเงินฯ</t>
  </si>
  <si>
    <t>1.หลักสูตรเจ้าหน้าที่บริหารงานทั่วไป รุ่นที่ 15</t>
  </si>
  <si>
    <t>2.โครงการฝึกอบรมข้าราชการ พนักงานส่วนท้องถิ่น และพนักงานจ้างตามภารกิจของ อปท. ที่ได้รับการบรรจุใหม่</t>
  </si>
  <si>
    <t>1.ประชุมเชิงปฎิบัติการด้านการพัสดุและการจัดซื้อจัดจ้างสำหรับเจ้าหน้าที่ผู้ปฏิบัติงานด้านพัสดุของสำนักงานส่งเสริมการปกครองส่วนท้องถิ่นจังหวัดและอปท.</t>
  </si>
  <si>
    <t>3.หลักสูตร วิธีการงบประมาณ การพัสดุ และการเบิกจ่ายเงินของ อปท.ประจำปี 2556 รุ่นที่ 4</t>
  </si>
  <si>
    <t>โรงแรมริเวอร์ไชต์ กรุงเทพฯ</t>
  </si>
  <si>
    <t>4-6 ก.ค.2556</t>
  </si>
  <si>
    <t>1.หลักสูตร วิธีการงบประมาณ การพัสดุ และการเบิกจ่ายเงินของ อปท.ประจำปี 2556 รุ่นที่ 4</t>
  </si>
  <si>
    <t>1.โครงการอบรมและทัศนศึกษาดูงานของผู้บริหาร สมาชิกสภาเทศบาล และพนักงานเทศบาลตำบลกระบี่น้อย ประจำปีงบประมาณ 2556</t>
  </si>
  <si>
    <t>2.หลักสูตร วิธีการงบประมาณ การพัสดุ และการเบิกจ่ายเงินของ อปท.ประจำปี 2556 รุ่นที่ 4</t>
  </si>
  <si>
    <t>1.โครงการอบรมการจัดประสบการณ์การศึกษาปฐมวัยครูผู้ดูแลเด็ก/ผู้ดูแลเด็กศูนย์พัฒนาเด็กเล็กขององค์กรปกครองส่วนท้องถิ่น ประจำปีงบประมาณ 2556 รุ่นที่ 8</t>
  </si>
  <si>
    <t>1. โครงการศึกษาอบรมเชิงปฏิบัติการการจัดทำแผนพัฒนาการศึกษา และการประกันคุณภาพการศึกษาศูนย์พัฒนาเด็กเล็กของ อปท. ประจำปี 2556</t>
  </si>
  <si>
    <t>21-24 เม.ย.2556</t>
  </si>
  <si>
    <t>2.ผู้ปฏิบัติงานด้านเด็กปฐมวัย ตามหลักสูตร "การอบรมเลี้ยงดูเด็กปฐมวัยโดยไม่ใช้ความรุนแรง</t>
  </si>
  <si>
    <t>โรงแรมไดมอนด์พลาซ่า      อ.เมือง จ.สุราษฎร์ธานี</t>
  </si>
  <si>
    <t>23-26 เม.ย.2556</t>
  </si>
  <si>
    <t>1.หลักสูตร Spread Sheet รุ่นที่ 15</t>
  </si>
  <si>
    <t>1. หลักสูตรนักบริหารงานช่าง รุ่นที่ 52</t>
  </si>
  <si>
    <t>16 ก.ย.-11 ต.ค.2556</t>
  </si>
  <si>
    <t>ที่ได้รับการอบรมแล้ว ประจำปีงบประมาณ 2557</t>
  </si>
  <si>
    <t>เจ้าหน้าที่บริหารงานทะเบียนและบัตร</t>
  </si>
  <si>
    <t>หลักสูตร</t>
  </si>
  <si>
    <t xml:space="preserve">สถาบันพัฒนาบุคลากรท้องถิ่น ต.คลองหนึ่ง อ.คลองหลวง จ.ปทุมธานี </t>
  </si>
  <si>
    <t>นางสาวสาวิตรี มณีอ่อน</t>
  </si>
  <si>
    <t>รัฐศาสตรมหาบัณฑิต</t>
  </si>
  <si>
    <t>ศิลปศาสตรมหาบัณฑิต</t>
  </si>
  <si>
    <t>หลักสูตรการฝึกอบรมแผนที่ภาษีและทะเบียนทรัพย์สิน (LTAX300 และ LTAX GIS)</t>
  </si>
  <si>
    <t>31 มี.ค.-10 เม.ย.2557</t>
  </si>
  <si>
    <t>รวม</t>
  </si>
  <si>
    <t xml:space="preserve"> -พนักงานเทศบาลได้รับการฝึกอบรมแล้ว                             จำนวน  17   คน</t>
  </si>
  <si>
    <t>นักบริหารงานทั่วไป (หัวหน้าฝ่ายอำนวยการ)</t>
  </si>
  <si>
    <t>นักบริหารงานทั่วไป (หัวหน้าฝ่ายแผนงานฯ)</t>
  </si>
  <si>
    <t>เจ้าหน้าที่วิเคราะห์นโยบายและแผน</t>
  </si>
  <si>
    <t>นักบริหารงานคลัง (ผอ.กองคลัง)</t>
  </si>
  <si>
    <t>พนักงานเทศบาล        จำนวน  23   คน</t>
  </si>
  <si>
    <t>23 คน</t>
  </si>
  <si>
    <r>
      <t xml:space="preserve"> =</t>
    </r>
    <r>
      <rPr>
        <u/>
        <sz val="16"/>
        <color theme="1"/>
        <rFont val="TH SarabunIT๙"/>
        <family val="2"/>
      </rPr>
      <t xml:space="preserve"> 17 X 100</t>
    </r>
  </si>
  <si>
    <t xml:space="preserve"> = 73.91</t>
  </si>
  <si>
    <t>นางสาวณัฐญาณิชย์ จันทร์นิ่ม</t>
  </si>
  <si>
    <t>นางวิภาวัลย์  หง้าบุตร</t>
  </si>
  <si>
    <t>นายสุเทพ  บัวแก้ว</t>
  </si>
  <si>
    <t>หัวหน้าฝ่ายบริหารการศึกษา</t>
  </si>
  <si>
    <t>พนักงานเทศบาล        จำนวน  26   คน</t>
  </si>
  <si>
    <t>โครงการอบรมเพิ่มประสิทธิภาพการปฏิบัติงานของผู้บริหาร พนักงานเทศบาล และพนักงานจ้าง ประจำปีงบประมาณ 2557</t>
  </si>
  <si>
    <t>ไอดินบูติค รีสอร์ท จ.พังงา</t>
  </si>
  <si>
    <t>18-19 มกราคม 2557</t>
  </si>
  <si>
    <t>นายสุรชาติ มานพ</t>
  </si>
  <si>
    <t>นางสาวทัศนีย์ เอียดศรีชาย</t>
  </si>
  <si>
    <t>64 คน</t>
  </si>
  <si>
    <t xml:space="preserve"> = 81.25</t>
  </si>
  <si>
    <t>โรงแรมแม๊กซ์  กรุงเทพฯ</t>
  </si>
  <si>
    <t>โครงการอบรมเชิงปฏิบัติการครูผู้ดูแลเด็กและผู้ดูแลเด็ก ศูนย์พัฒนาเด็กเล็กขององค์กรปกครองส่วนท้องถิ่น ประจำปี 2557 รุ่นที่ 9</t>
  </si>
  <si>
    <t>2-7 มิถุนายน 2557</t>
  </si>
  <si>
    <t>โครงการอบรมเชิงปฏิบัติการครูผู้ดูแลเด็กและผู้ดูแลเด็ก ศูนย์พัฒนาเด็กเล็กขององค์กรปกครองส่วนท้องถิ่น ประจำปี 2557 รุ่นที่ 8</t>
  </si>
  <si>
    <t>โรงแรมเดอะกาแล็คซี่ กรุงเทพฯ</t>
  </si>
  <si>
    <t>26-31 พฤษภาคม 2557</t>
  </si>
  <si>
    <t>ผู้อำนวยกองช่าง</t>
  </si>
  <si>
    <t>วิทยาศาสตรบัณฑิต (เทคโนโลยีการก่อสร้าง)</t>
  </si>
  <si>
    <t>ปวส. (ช่างก่อสร้าง),</t>
  </si>
  <si>
    <t>บริหารธุรกิจบัณฑิต (การจัดการงานก่อสร้าง)</t>
  </si>
  <si>
    <t>การบัญชี, บริหารธุรกิจบัณฑิต</t>
  </si>
  <si>
    <t>วิทยาศาสตรบัณฑิต (สารสนเทศคอมพิวอเตอร์)</t>
  </si>
  <si>
    <t xml:space="preserve"> -พนักงานเทศบาลได้รับการศึกษาระดับปริญญาตรีขึ้นไปแล้ว                             จำนวน  26   คน</t>
  </si>
  <si>
    <t>พนักงานจ้างตามภารกิจ จำนวน 38  คน</t>
  </si>
  <si>
    <r>
      <t xml:space="preserve"> =</t>
    </r>
    <r>
      <rPr>
        <u/>
        <sz val="16"/>
        <color theme="1"/>
        <rFont val="TH SarabunIT๙"/>
        <family val="2"/>
      </rPr>
      <t xml:space="preserve"> 49 X 100</t>
    </r>
  </si>
  <si>
    <t xml:space="preserve"> = 76.56</t>
  </si>
  <si>
    <t>ครุศาสตรบัณฑิต (การประถมศึกษา)</t>
  </si>
  <si>
    <t>พนักงานเทศบาล        จำนวน  29   คน</t>
  </si>
  <si>
    <t>พนักงานจ้างตามภารกิจ จำนวน  37  คน</t>
  </si>
  <si>
    <t>66 คน</t>
  </si>
  <si>
    <t xml:space="preserve"> -พนักงานเทศบาลได้รับการฝึกอบรมแล้ว                             จำนวน  25  คน</t>
  </si>
  <si>
    <t xml:space="preserve"> -พนักงานจ้างตามภารกิจได้รับการฝึกอบรมแล้ว                      จำนวน  18  คน</t>
  </si>
  <si>
    <r>
      <t xml:space="preserve"> =</t>
    </r>
    <r>
      <rPr>
        <u/>
        <sz val="16"/>
        <color theme="1"/>
        <rFont val="TH SarabunIT๙"/>
        <family val="2"/>
      </rPr>
      <t xml:space="preserve"> 43 X 100</t>
    </r>
  </si>
  <si>
    <t>สรุปการเข้ารับการฝึกอบรมของพนักงานส่วนตำบล</t>
  </si>
  <si>
    <t>องค์การบริหารส่วนตำบลท่าขนาน</t>
  </si>
  <si>
    <t>นายวิทยา  ชูประดิษฐ์</t>
  </si>
  <si>
    <t>นางศิริขวัญ  คงช่วย</t>
  </si>
  <si>
    <t>สายงาน</t>
  </si>
  <si>
    <t>นิติการ</t>
  </si>
  <si>
    <t>บริหารท้องถิ่น</t>
  </si>
  <si>
    <t>บริหารงานทั่วไป</t>
  </si>
  <si>
    <t>-</t>
  </si>
  <si>
    <t>การเจ้าหน้าที่</t>
  </si>
  <si>
    <t>ปฏิบัติงานธุรการ</t>
  </si>
  <si>
    <t>บริหารงานคลัง</t>
  </si>
  <si>
    <t>ปฏิบัติงานพัสดุ</t>
  </si>
  <si>
    <t>วิชาการจัดเก็บรายได้</t>
  </si>
  <si>
    <t>ปฏิบัติงานการเงินและบัญชี</t>
  </si>
  <si>
    <t>ปฏิบัติงานจัดเก็บรายได้</t>
  </si>
  <si>
    <t>บริหารงานช่าง</t>
  </si>
  <si>
    <t>ปฏิบัติงานช่างโยธา</t>
  </si>
  <si>
    <t>นายกฤษณะพล  ศรีสังข์ทอง</t>
  </si>
  <si>
    <t>นายระพินทร์  ลิขิตการ</t>
  </si>
  <si>
    <t>นางสาวสุรัญญู  วรพัฒน์</t>
  </si>
  <si>
    <t>นายนันท์ทัพท์  เขียนทองสกุล</t>
  </si>
  <si>
    <t xml:space="preserve"> นางธัญลักษณ์  มีสวน</t>
  </si>
  <si>
    <t xml:space="preserve"> นายอิทธิพล  ดิษฐ์อินทร์</t>
  </si>
  <si>
    <t xml:space="preserve"> นางสมนาม  ถาวร</t>
  </si>
  <si>
    <t xml:space="preserve"> นางนุจรีภรณ์  รักษาพล</t>
  </si>
  <si>
    <t>นางสาวผุสดี  ช่วยสกุล</t>
  </si>
  <si>
    <t xml:space="preserve"> นางธนัญญา  กรุงเทพ</t>
  </si>
  <si>
    <t>ปฏิบัติการเกี่ยวกับการปฏฺบัติงานและระเบียบกระทรวงมหาดไทยว่าด้วยบำเน็จบำนาญข้าราชการส่วนท้องถิ่นฯ</t>
  </si>
  <si>
    <t xml:space="preserve">โรงแรมเดอะทวินโลตัส </t>
  </si>
  <si>
    <t>8 - 9 กรกฎาคม 2562</t>
  </si>
  <si>
    <t>เทคนิคการร่างขอบเขตงาน (TOR) คุณลักษณะเฉพาะของที่จะซื้อหรือขอบเขตงานที่จะจ้าง ฯ</t>
  </si>
  <si>
    <t>27 - 28 กุมภาพันธ์ 2562</t>
  </si>
  <si>
    <t>วิเคราะห์นโยบายและแผน</t>
  </si>
  <si>
    <t>การจัดแผนพัฒนาท้องถิ่นภายใต้ยุทธศาตร์ชาติและการจัดทำงบประมาณตามแนวทางที่สำนักงบประมาณกำหนด</t>
  </si>
  <si>
    <t>โรงแรมบีพี แกรนด์หาดใหญ่</t>
  </si>
  <si>
    <t>11 - 13 พฤษภาคม 2562</t>
  </si>
  <si>
    <t xml:space="preserve">วินัยเบื้องต้นสำหรับพนักงานส่วนท้องถิ่น ประจำปี 2562 </t>
  </si>
  <si>
    <t>1 - 3 พฤษภาคม 2562</t>
  </si>
  <si>
    <t>เรียนรู เทคนิค กลยุทธ์สำหรับการบริหารความเสี่ยง ข้อควรระวัง ตาม พรบ.จัดซื้อจัดจ้าง ฯ 2560</t>
  </si>
  <si>
    <t>โรงแรมบรรจงบุรี</t>
  </si>
  <si>
    <t>26 - 28 เมษายน 2562</t>
  </si>
  <si>
    <t>โครงการพัฒนาศักยภาพการบริหารงานบุคคล อปท.</t>
  </si>
  <si>
    <t>1 - 3 เมษายน 2562</t>
  </si>
  <si>
    <t>การจัดทำฐานข้อมูลเพื่อการบริหารงานขององค์กรปกครองส่วนท้องถิ่นตามยุทธศาสตร์การพัฒนาประเทศ</t>
  </si>
  <si>
    <t>โรงแรมรอยัลริเวอร์ กทม.</t>
  </si>
  <si>
    <t>โรงแรมเมืองลิกอร์ นครศรีฯ</t>
  </si>
  <si>
    <t>4 - 5 มีนาคม 2562</t>
  </si>
  <si>
    <t>การดำเนินงานและบริหารจัดการกองทุนหลักประกันสุขภาพในระดับท้องถิ่นหรือพื้นที่ตามประกาศคณะกรรมการหลักประกันสุขภาพฯ</t>
  </si>
  <si>
    <t>26 - 28 มิถุนายน 2562</t>
  </si>
  <si>
    <t>การจัดทำงบประมาณรายจ่ายประจำปี พ.ศ. 2562 ภายใต้หนังสือซักซ้อมการจัดทำงบประมาณ พ.ศ.2563</t>
  </si>
  <si>
    <t>โรงแรมวังใต้ จ.สุราษฎร์</t>
  </si>
  <si>
    <t xml:space="preserve">5 - 7 กรกฎาคม 2562 </t>
  </si>
  <si>
    <t>กลยุทธ์ป้องกันมิให้ถูกดำเนินการทางวินัย และป้องกันมิให้เกิดความเสียหายที่ต้องรับผิดทางละเมิดของเจ้าหน้าที่</t>
  </si>
  <si>
    <t>โรงแรมราวดี จ.นครศรี</t>
  </si>
  <si>
    <t>2 - 4 สิงหาคม 2562</t>
  </si>
  <si>
    <t xml:space="preserve">การจัดทำงบทรัพย์สินในระบบบัญชีด้วยคอมพิวเตอร์ของ อปท. (e-LASS) </t>
  </si>
  <si>
    <t>19 - 20 กรกฎาคม 2562</t>
  </si>
  <si>
    <t>รู้ลึกกฏหมายขั้นตอน และวิธีการดำเนินการจัดเก็บภาษีที่ดินและสิ่งปลูกสร้าง พร้อมใช้โปรแกรมประยุกต์ในการจัดทำฐานข้อมูลผู้เสียภาษี การคำนวณภาษี ฯ</t>
  </si>
  <si>
    <t>26 - 28 กรกฎาคม 2562</t>
  </si>
  <si>
    <t>โรงแรมราวดี จ.นครศรีฯ</t>
  </si>
  <si>
    <t xml:space="preserve">การบันทึกข้อมูลบุคคลากรแห่งชาติ ระยะที่ 2 </t>
  </si>
  <si>
    <t>โรงแรมปุระนคร จ.นครศรีฯ</t>
  </si>
  <si>
    <t xml:space="preserve">การคำนวณราคากลางงานก่อสร้างของทางราชการด้วยระบบอิเล็กทรอนิกส์ </t>
  </si>
  <si>
    <t>โรงแรมบรรจงบุรี จ.นครศรีฯ</t>
  </si>
  <si>
    <t>17 - 19 ธันวาคม 2561</t>
  </si>
  <si>
    <t>เพิ่มทักษะการปฏฺบัติงานด้านพัสดุและการจัดทำราคากลางงานก่อสร้างในระบบจัดซื้อจัดจ้างภาครัฐด้วยระอิเล็กทรอนิกส์ (e-GP) ประจำปี 2562</t>
  </si>
  <si>
    <t>โรงแรมเดอะล็อฟท์ กทม.</t>
  </si>
  <si>
    <t>28 - 29 มกราคม 2562</t>
  </si>
  <si>
    <t xml:space="preserve">ตำแหน่งว่าง </t>
  </si>
  <si>
    <t>การปรับปรุงบัญชี การปิดบัญชี การจัดทำรายงานการเงินประจำปี ฯ</t>
  </si>
  <si>
    <t>โรงแรมริเวอร์ไซน์ กทม.</t>
  </si>
  <si>
    <t>29- 30 พ.ย.61 และ 1 ธ.ค 2561</t>
  </si>
  <si>
    <t xml:space="preserve">การจัดทำแบบประเมิน ปรับปรุงตำแหน่ง และการเลื่อนระดับ </t>
  </si>
  <si>
    <t>โรงแรมแอสดี อเวนิว กทม.</t>
  </si>
  <si>
    <t>10 - 14 ธ.ค.2561</t>
  </si>
  <si>
    <t>พัฒนาความรู้กฏหมายและระเบียบตามที่แก้ไข ฉบับ 2562 เพื่อรองรับหน้าที่และอำนาจ ให้บริการสาธารณะ ฯ สำหรับข้าราชการ อปท.</t>
  </si>
  <si>
    <t>โรงแรมเมืองลิกอร์ จ.นครศรีฯ</t>
  </si>
  <si>
    <t>23 - 24 ธันวาคม 2562</t>
  </si>
  <si>
    <t>6 - 8 ธันวาคม 2561</t>
  </si>
  <si>
    <t xml:space="preserve">ปีงบประมาณ 2562 </t>
  </si>
  <si>
    <r>
      <t xml:space="preserve"> = </t>
    </r>
    <r>
      <rPr>
        <b/>
        <u/>
        <sz val="16"/>
        <color theme="1"/>
        <rFont val="TH SarabunIT๙"/>
        <family val="2"/>
      </rPr>
      <t>จำนวนเจ้าหน้าที่ตามสายงานที่เข้ารับการฝึกอบรม X 100</t>
    </r>
  </si>
  <si>
    <t xml:space="preserve">                  จำนวนเจ้าหน้าที่ทั้งหมด</t>
  </si>
  <si>
    <t xml:space="preserve">คิดเป็นร้อยละ </t>
  </si>
  <si>
    <t xml:space="preserve">เทียบคะแนน </t>
  </si>
  <si>
    <t>เข้ารับการฝึกอบรมทั้งหมด 11 สายงาน</t>
  </si>
  <si>
    <t>พนักงานส่วนตำบลท่าขนานมีทั้งหมด 13 สายงาน</t>
  </si>
  <si>
    <t xml:space="preserve">ความรู้เบื้องต้นเกี่ยวกับกฏหมายแพ่งและพาณิชย์ กฏหมายอาญาและสิทธิการรับรู้ข้อมูลข่าวสารราชการ </t>
  </si>
  <si>
    <t xml:space="preserve">อำเภอเชียรใหญ่ จ.นครศรีธรรมราช </t>
  </si>
  <si>
    <t xml:space="preserve">15 สิงหาคม 2562 </t>
  </si>
  <si>
    <t xml:space="preserve">12  X 100 </t>
  </si>
  <si>
    <t>5 คะแนน</t>
  </si>
  <si>
    <t xml:space="preserve">90.00 - 100 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</si>
</sst>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[$-107041E]d\ mmmm\ yyyy;@"/>
    <numFmt numFmtId="188" formatCode="_-* #,##0_-;\-* #,##0_-;_-* &quot;-&quot;??_-;_-@_-"/>
  </numFmts>
  <fonts count="27"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u/>
      <sz val="16"/>
      <color theme="1"/>
      <name val="TH SarabunIT๙"/>
      <family val="2"/>
    </font>
    <font>
      <b/>
      <sz val="18"/>
      <color theme="1"/>
      <name val="TH SarabunIT๙"/>
      <family val="2"/>
    </font>
    <font>
      <b/>
      <sz val="20"/>
      <color theme="1"/>
      <name val="TH SarabunIT๙"/>
      <family val="2"/>
    </font>
    <font>
      <u/>
      <sz val="16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b/>
      <sz val="16"/>
      <name val="Cordia New"/>
      <family val="2"/>
    </font>
    <font>
      <sz val="16"/>
      <name val="Cordia New"/>
      <family val="2"/>
    </font>
    <font>
      <b/>
      <sz val="15"/>
      <name val="Cordia New"/>
      <family val="2"/>
    </font>
    <font>
      <b/>
      <sz val="12"/>
      <name val="Arial"/>
      <family val="2"/>
    </font>
    <font>
      <b/>
      <sz val="16"/>
      <name val="CordiaUPC"/>
      <family val="2"/>
      <charset val="222"/>
    </font>
    <font>
      <b/>
      <sz val="14"/>
      <name val="Cordia New"/>
      <family val="2"/>
    </font>
    <font>
      <b/>
      <sz val="14"/>
      <name val="CordiaUPC"/>
      <family val="2"/>
      <charset val="222"/>
    </font>
    <font>
      <b/>
      <sz val="16"/>
      <color theme="6" tint="-0.499984740745262"/>
      <name val="Cordia New"/>
      <family val="2"/>
    </font>
    <font>
      <b/>
      <sz val="16"/>
      <color rgb="FF0070C0"/>
      <name val="Cordia New"/>
      <family val="2"/>
    </font>
    <font>
      <b/>
      <sz val="16"/>
      <color theme="9" tint="-0.499984740745262"/>
      <name val="Cordia New"/>
      <family val="2"/>
    </font>
    <font>
      <b/>
      <sz val="16"/>
      <color rgb="FFFF0000"/>
      <name val="Cordia New"/>
      <family val="2"/>
    </font>
    <font>
      <b/>
      <sz val="16"/>
      <color rgb="FF7030A0"/>
      <name val="Cordia New"/>
      <family val="2"/>
    </font>
    <font>
      <b/>
      <sz val="16"/>
      <color theme="9" tint="-0.249977111117893"/>
      <name val="Cordia New"/>
      <family val="2"/>
    </font>
    <font>
      <b/>
      <sz val="16"/>
      <color theme="7" tint="-0.249977111117893"/>
      <name val="Cordia New"/>
      <family val="2"/>
    </font>
    <font>
      <b/>
      <sz val="16"/>
      <color theme="4" tint="-0.249977111117893"/>
      <name val="Cordia New"/>
      <family val="2"/>
    </font>
    <font>
      <sz val="12"/>
      <color theme="1"/>
      <name val="TH SarabunIT๙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TH SarabunIT๙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8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3" xfId="0" applyFont="1" applyFill="1" applyBorder="1" applyAlignment="1"/>
    <xf numFmtId="0" fontId="1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 applyAlignment="1">
      <alignment horizontal="left"/>
    </xf>
    <xf numFmtId="0" fontId="2" fillId="0" borderId="3" xfId="0" applyFont="1" applyBorder="1"/>
    <xf numFmtId="0" fontId="3" fillId="2" borderId="3" xfId="0" applyFont="1" applyFill="1" applyBorder="1" applyAlignment="1">
      <alignment horizontal="center"/>
    </xf>
    <xf numFmtId="0" fontId="2" fillId="0" borderId="3" xfId="0" applyFont="1" applyFill="1" applyBorder="1" applyAlignment="1"/>
    <xf numFmtId="0" fontId="1" fillId="2" borderId="3" xfId="0" applyFont="1" applyFill="1" applyBorder="1"/>
    <xf numFmtId="0" fontId="1" fillId="0" borderId="3" xfId="0" applyFont="1" applyFill="1" applyBorder="1"/>
    <xf numFmtId="0" fontId="2" fillId="2" borderId="3" xfId="0" applyFont="1" applyFill="1" applyBorder="1"/>
    <xf numFmtId="0" fontId="2" fillId="0" borderId="4" xfId="0" applyFont="1" applyBorder="1" applyAlignment="1">
      <alignment horizontal="left"/>
    </xf>
    <xf numFmtId="0" fontId="2" fillId="0" borderId="4" xfId="0" applyFont="1" applyBorder="1"/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2" fillId="0" borderId="4" xfId="0" applyFont="1" applyBorder="1" applyAlignment="1">
      <alignment horizontal="center" vertical="top"/>
    </xf>
    <xf numFmtId="0" fontId="2" fillId="0" borderId="4" xfId="0" applyFont="1" applyBorder="1" applyAlignment="1">
      <alignment horizontal="left" vertical="top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quotePrefix="1" applyFont="1" applyBorder="1" applyAlignment="1">
      <alignment vertical="top" wrapText="1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2" fillId="0" borderId="9" xfId="0" applyFont="1" applyBorder="1" applyAlignment="1">
      <alignment vertical="top" wrapText="1"/>
    </xf>
    <xf numFmtId="0" fontId="2" fillId="3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 vertical="top"/>
    </xf>
    <xf numFmtId="0" fontId="2" fillId="7" borderId="3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2" borderId="10" xfId="0" applyFont="1" applyFill="1" applyBorder="1" applyAlignment="1">
      <alignment vertical="top"/>
    </xf>
    <xf numFmtId="0" fontId="2" fillId="7" borderId="3" xfId="0" applyFont="1" applyFill="1" applyBorder="1" applyAlignment="1">
      <alignment horizontal="left"/>
    </xf>
    <xf numFmtId="0" fontId="2" fillId="7" borderId="3" xfId="0" applyFont="1" applyFill="1" applyBorder="1"/>
    <xf numFmtId="0" fontId="2" fillId="5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left" vertical="top"/>
    </xf>
    <xf numFmtId="0" fontId="2" fillId="5" borderId="3" xfId="0" applyFont="1" applyFill="1" applyBorder="1" applyAlignment="1">
      <alignment vertical="top"/>
    </xf>
    <xf numFmtId="0" fontId="2" fillId="5" borderId="10" xfId="0" applyFont="1" applyFill="1" applyBorder="1" applyAlignment="1">
      <alignment horizontal="center" vertical="top"/>
    </xf>
    <xf numFmtId="0" fontId="2" fillId="4" borderId="3" xfId="0" applyFont="1" applyFill="1" applyBorder="1"/>
    <xf numFmtId="0" fontId="2" fillId="9" borderId="3" xfId="0" applyFont="1" applyFill="1" applyBorder="1"/>
    <xf numFmtId="0" fontId="2" fillId="10" borderId="3" xfId="0" applyFont="1" applyFill="1" applyBorder="1" applyAlignment="1">
      <alignment horizontal="center"/>
    </xf>
    <xf numFmtId="0" fontId="2" fillId="10" borderId="3" xfId="0" applyFont="1" applyFill="1" applyBorder="1"/>
    <xf numFmtId="0" fontId="2" fillId="6" borderId="3" xfId="0" applyFont="1" applyFill="1" applyBorder="1" applyAlignment="1">
      <alignment vertical="top"/>
    </xf>
    <xf numFmtId="0" fontId="2" fillId="8" borderId="3" xfId="0" applyFont="1" applyFill="1" applyBorder="1"/>
    <xf numFmtId="0" fontId="2" fillId="3" borderId="3" xfId="0" applyFont="1" applyFill="1" applyBorder="1"/>
    <xf numFmtId="0" fontId="2" fillId="4" borderId="3" xfId="0" applyFont="1" applyFill="1" applyBorder="1" applyAlignment="1">
      <alignment horizontal="left"/>
    </xf>
    <xf numFmtId="0" fontId="2" fillId="11" borderId="3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left"/>
    </xf>
    <xf numFmtId="0" fontId="2" fillId="11" borderId="3" xfId="0" applyFont="1" applyFill="1" applyBorder="1"/>
    <xf numFmtId="0" fontId="2" fillId="9" borderId="3" xfId="0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2" xfId="0" applyFont="1" applyBorder="1"/>
    <xf numFmtId="0" fontId="2" fillId="0" borderId="13" xfId="0" applyFont="1" applyBorder="1" applyAlignment="1">
      <alignment vertical="top" wrapText="1"/>
    </xf>
    <xf numFmtId="0" fontId="2" fillId="7" borderId="12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left"/>
    </xf>
    <xf numFmtId="0" fontId="2" fillId="7" borderId="12" xfId="0" applyFont="1" applyFill="1" applyBorder="1"/>
    <xf numFmtId="0" fontId="2" fillId="0" borderId="12" xfId="0" applyFont="1" applyBorder="1" applyAlignment="1">
      <alignment vertical="top" wrapText="1"/>
    </xf>
    <xf numFmtId="0" fontId="2" fillId="0" borderId="9" xfId="0" applyFont="1" applyBorder="1"/>
    <xf numFmtId="0" fontId="2" fillId="0" borderId="3" xfId="0" applyFont="1" applyBorder="1" applyAlignment="1">
      <alignment horizontal="center" vertical="top" wrapText="1"/>
    </xf>
    <xf numFmtId="15" fontId="2" fillId="0" borderId="3" xfId="0" quotePrefix="1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9" xfId="0" applyFont="1" applyBorder="1" applyAlignment="1">
      <alignment horizontal="center"/>
    </xf>
    <xf numFmtId="0" fontId="2" fillId="0" borderId="16" xfId="0" applyFont="1" applyBorder="1"/>
    <xf numFmtId="0" fontId="2" fillId="0" borderId="4" xfId="0" applyFont="1" applyBorder="1" applyAlignment="1">
      <alignment horizontal="center" vertical="top" wrapText="1"/>
    </xf>
    <xf numFmtId="15" fontId="2" fillId="0" borderId="2" xfId="0" quotePrefix="1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0" fontId="2" fillId="0" borderId="1" xfId="0" applyFont="1" applyBorder="1"/>
    <xf numFmtId="0" fontId="2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0" borderId="12" xfId="0" applyFont="1" applyBorder="1" applyAlignment="1">
      <alignment horizontal="left" vertical="top"/>
    </xf>
    <xf numFmtId="0" fontId="2" fillId="2" borderId="10" xfId="0" applyFont="1" applyFill="1" applyBorder="1" applyAlignment="1"/>
    <xf numFmtId="0" fontId="3" fillId="2" borderId="10" xfId="0" applyFont="1" applyFill="1" applyBorder="1" applyAlignment="1">
      <alignment horizontal="center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quotePrefix="1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8" fillId="0" borderId="1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10" fillId="10" borderId="7" xfId="0" applyNumberFormat="1" applyFont="1" applyFill="1" applyBorder="1" applyAlignment="1">
      <alignment horizontal="left" vertical="center"/>
    </xf>
    <xf numFmtId="0" fontId="10" fillId="10" borderId="7" xfId="0" applyNumberFormat="1" applyFont="1" applyFill="1" applyBorder="1" applyAlignment="1">
      <alignment horizontal="center" vertical="center"/>
    </xf>
    <xf numFmtId="0" fontId="10" fillId="10" borderId="23" xfId="0" applyNumberFormat="1" applyFont="1" applyFill="1" applyBorder="1" applyAlignment="1">
      <alignment horizontal="center" vertical="center"/>
    </xf>
    <xf numFmtId="1" fontId="10" fillId="10" borderId="23" xfId="0" applyNumberFormat="1" applyFont="1" applyFill="1" applyBorder="1" applyAlignment="1">
      <alignment horizontal="center" vertical="center"/>
    </xf>
    <xf numFmtId="0" fontId="10" fillId="10" borderId="11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horizontal="left" vertical="center"/>
    </xf>
    <xf numFmtId="0" fontId="11" fillId="10" borderId="13" xfId="0" applyFont="1" applyFill="1" applyBorder="1" applyAlignment="1">
      <alignment horizontal="center" vertical="center"/>
    </xf>
    <xf numFmtId="0" fontId="10" fillId="10" borderId="13" xfId="0" applyNumberFormat="1" applyFont="1" applyFill="1" applyBorder="1" applyAlignment="1">
      <alignment horizontal="center" vertical="center"/>
    </xf>
    <xf numFmtId="0" fontId="10" fillId="10" borderId="15" xfId="0" applyNumberFormat="1" applyFont="1" applyFill="1" applyBorder="1" applyAlignment="1">
      <alignment horizontal="center" vertical="center"/>
    </xf>
    <xf numFmtId="0" fontId="13" fillId="10" borderId="15" xfId="0" applyFont="1" applyFill="1" applyBorder="1" applyAlignment="1">
      <alignment horizontal="center" vertical="center"/>
    </xf>
    <xf numFmtId="0" fontId="13" fillId="10" borderId="13" xfId="0" applyNumberFormat="1" applyFont="1" applyFill="1" applyBorder="1" applyAlignment="1">
      <alignment horizontal="center" vertical="center"/>
    </xf>
    <xf numFmtId="1" fontId="10" fillId="10" borderId="15" xfId="0" applyNumberFormat="1" applyFont="1" applyFill="1" applyBorder="1" applyAlignment="1">
      <alignment horizontal="center" vertical="center"/>
    </xf>
    <xf numFmtId="3" fontId="10" fillId="10" borderId="7" xfId="0" applyNumberFormat="1" applyFont="1" applyFill="1" applyBorder="1" applyAlignment="1">
      <alignment horizontal="center" vertical="center"/>
    </xf>
    <xf numFmtId="0" fontId="0" fillId="10" borderId="9" xfId="0" applyFill="1" applyBorder="1" applyAlignment="1">
      <alignment horizontal="left" vertical="center"/>
    </xf>
    <xf numFmtId="0" fontId="10" fillId="10" borderId="9" xfId="0" applyNumberFormat="1" applyFont="1" applyFill="1" applyBorder="1" applyAlignment="1">
      <alignment horizontal="center" vertical="center"/>
    </xf>
    <xf numFmtId="0" fontId="10" fillId="10" borderId="26" xfId="0" applyNumberFormat="1" applyFont="1" applyFill="1" applyBorder="1" applyAlignment="1">
      <alignment horizontal="center" vertical="center"/>
    </xf>
    <xf numFmtId="0" fontId="10" fillId="10" borderId="16" xfId="0" applyNumberFormat="1" applyFont="1" applyFill="1" applyBorder="1" applyAlignment="1">
      <alignment horizontal="center" vertical="center"/>
    </xf>
    <xf numFmtId="0" fontId="12" fillId="10" borderId="9" xfId="0" applyFont="1" applyFill="1" applyBorder="1" applyAlignment="1">
      <alignment horizontal="center" vertical="center"/>
    </xf>
    <xf numFmtId="0" fontId="13" fillId="10" borderId="9" xfId="0" applyFont="1" applyFill="1" applyBorder="1" applyAlignment="1">
      <alignment horizontal="center" vertical="center"/>
    </xf>
    <xf numFmtId="0" fontId="13" fillId="10" borderId="9" xfId="0" applyNumberFormat="1" applyFont="1" applyFill="1" applyBorder="1" applyAlignment="1">
      <alignment horizontal="center" vertical="center"/>
    </xf>
    <xf numFmtId="1" fontId="10" fillId="10" borderId="16" xfId="0" applyNumberFormat="1" applyFont="1" applyFill="1" applyBorder="1" applyAlignment="1">
      <alignment horizontal="center" vertical="center"/>
    </xf>
    <xf numFmtId="3" fontId="10" fillId="10" borderId="9" xfId="0" applyNumberFormat="1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/>
    </xf>
    <xf numFmtId="0" fontId="9" fillId="0" borderId="27" xfId="0" quotePrefix="1" applyFont="1" applyBorder="1" applyAlignment="1">
      <alignment horizontal="center"/>
    </xf>
    <xf numFmtId="0" fontId="15" fillId="0" borderId="27" xfId="0" quotePrefix="1" applyFont="1" applyBorder="1" applyAlignment="1">
      <alignment horizontal="center"/>
    </xf>
    <xf numFmtId="0" fontId="9" fillId="0" borderId="28" xfId="0" applyFont="1" applyBorder="1"/>
    <xf numFmtId="0" fontId="9" fillId="0" borderId="29" xfId="0" applyFont="1" applyBorder="1"/>
    <xf numFmtId="0" fontId="9" fillId="0" borderId="27" xfId="0" applyFont="1" applyBorder="1"/>
    <xf numFmtId="187" fontId="9" fillId="0" borderId="27" xfId="0" applyNumberFormat="1" applyFont="1" applyBorder="1" applyAlignment="1">
      <alignment horizontal="center"/>
    </xf>
    <xf numFmtId="14" fontId="9" fillId="0" borderId="27" xfId="0" applyNumberFormat="1" applyFont="1" applyBorder="1" applyAlignment="1">
      <alignment horizontal="center"/>
    </xf>
    <xf numFmtId="1" fontId="9" fillId="0" borderId="27" xfId="0" applyNumberFormat="1" applyFont="1" applyBorder="1" applyAlignment="1">
      <alignment horizontal="center"/>
    </xf>
    <xf numFmtId="187" fontId="9" fillId="0" borderId="27" xfId="0" quotePrefix="1" applyNumberFormat="1" applyFont="1" applyBorder="1" applyAlignment="1">
      <alignment horizontal="center"/>
    </xf>
    <xf numFmtId="1" fontId="9" fillId="0" borderId="27" xfId="0" quotePrefix="1" applyNumberFormat="1" applyFont="1" applyBorder="1" applyAlignment="1">
      <alignment horizontal="center"/>
    </xf>
    <xf numFmtId="188" fontId="9" fillId="0" borderId="27" xfId="1" applyNumberFormat="1" applyFont="1" applyBorder="1"/>
    <xf numFmtId="0" fontId="9" fillId="0" borderId="13" xfId="0" applyFont="1" applyBorder="1"/>
    <xf numFmtId="0" fontId="9" fillId="0" borderId="30" xfId="0" applyFont="1" applyBorder="1" applyAlignment="1">
      <alignment horizontal="center"/>
    </xf>
    <xf numFmtId="0" fontId="9" fillId="0" borderId="30" xfId="0" quotePrefix="1" applyFont="1" applyBorder="1" applyAlignment="1">
      <alignment horizontal="center"/>
    </xf>
    <xf numFmtId="0" fontId="15" fillId="0" borderId="30" xfId="0" quotePrefix="1" applyFont="1" applyBorder="1" applyAlignment="1">
      <alignment horizontal="center"/>
    </xf>
    <xf numFmtId="0" fontId="9" fillId="0" borderId="31" xfId="0" applyFont="1" applyBorder="1"/>
    <xf numFmtId="0" fontId="9" fillId="0" borderId="32" xfId="0" applyFont="1" applyBorder="1"/>
    <xf numFmtId="0" fontId="9" fillId="0" borderId="30" xfId="0" applyFont="1" applyBorder="1"/>
    <xf numFmtId="187" fontId="9" fillId="0" borderId="30" xfId="0" applyNumberFormat="1" applyFont="1" applyBorder="1" applyAlignment="1">
      <alignment horizontal="center"/>
    </xf>
    <xf numFmtId="14" fontId="9" fillId="0" borderId="30" xfId="0" applyNumberFormat="1" applyFont="1" applyBorder="1" applyAlignment="1">
      <alignment horizontal="center"/>
    </xf>
    <xf numFmtId="1" fontId="9" fillId="0" borderId="33" xfId="0" applyNumberFormat="1" applyFont="1" applyBorder="1" applyAlignment="1">
      <alignment horizontal="center"/>
    </xf>
    <xf numFmtId="1" fontId="9" fillId="0" borderId="30" xfId="0" applyNumberFormat="1" applyFont="1" applyBorder="1" applyAlignment="1">
      <alignment horizontal="center"/>
    </xf>
    <xf numFmtId="187" fontId="9" fillId="0" borderId="30" xfId="0" quotePrefix="1" applyNumberFormat="1" applyFont="1" applyBorder="1" applyAlignment="1">
      <alignment horizontal="center"/>
    </xf>
    <xf numFmtId="1" fontId="9" fillId="0" borderId="30" xfId="0" quotePrefix="1" applyNumberFormat="1" applyFont="1" applyBorder="1" applyAlignment="1">
      <alignment horizontal="center"/>
    </xf>
    <xf numFmtId="188" fontId="9" fillId="0" borderId="30" xfId="1" applyNumberFormat="1" applyFont="1" applyBorder="1"/>
    <xf numFmtId="0" fontId="9" fillId="0" borderId="33" xfId="0" applyFont="1" applyBorder="1" applyAlignment="1">
      <alignment horizontal="center"/>
    </xf>
    <xf numFmtId="0" fontId="9" fillId="0" borderId="33" xfId="0" quotePrefix="1" applyFont="1" applyBorder="1" applyAlignment="1">
      <alignment horizontal="center"/>
    </xf>
    <xf numFmtId="0" fontId="16" fillId="0" borderId="33" xfId="0" quotePrefix="1" applyFont="1" applyBorder="1" applyAlignment="1">
      <alignment horizontal="center"/>
    </xf>
    <xf numFmtId="0" fontId="9" fillId="0" borderId="34" xfId="0" applyFont="1" applyBorder="1"/>
    <xf numFmtId="0" fontId="9" fillId="0" borderId="35" xfId="0" applyFont="1" applyBorder="1"/>
    <xf numFmtId="0" fontId="9" fillId="0" borderId="33" xfId="0" applyFont="1" applyBorder="1"/>
    <xf numFmtId="187" fontId="9" fillId="0" borderId="33" xfId="0" applyNumberFormat="1" applyFont="1" applyBorder="1" applyAlignment="1">
      <alignment horizontal="center"/>
    </xf>
    <xf numFmtId="14" fontId="9" fillId="0" borderId="33" xfId="0" applyNumberFormat="1" applyFont="1" applyBorder="1" applyAlignment="1">
      <alignment horizontal="center"/>
    </xf>
    <xf numFmtId="187" fontId="9" fillId="0" borderId="33" xfId="0" quotePrefix="1" applyNumberFormat="1" applyFont="1" applyBorder="1" applyAlignment="1">
      <alignment horizontal="center"/>
    </xf>
    <xf numFmtId="1" fontId="9" fillId="0" borderId="33" xfId="0" quotePrefix="1" applyNumberFormat="1" applyFont="1" applyBorder="1" applyAlignment="1">
      <alignment horizontal="center"/>
    </xf>
    <xf numFmtId="188" fontId="9" fillId="0" borderId="33" xfId="1" applyNumberFormat="1" applyFont="1" applyBorder="1"/>
    <xf numFmtId="0" fontId="17" fillId="0" borderId="33" xfId="0" quotePrefix="1" applyFont="1" applyBorder="1" applyAlignment="1">
      <alignment horizontal="center"/>
    </xf>
    <xf numFmtId="0" fontId="9" fillId="0" borderId="35" xfId="0" quotePrefix="1" applyFont="1" applyBorder="1"/>
    <xf numFmtId="0" fontId="18" fillId="0" borderId="33" xfId="0" quotePrefix="1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188" fontId="9" fillId="0" borderId="36" xfId="1" applyNumberFormat="1" applyFont="1" applyBorder="1"/>
    <xf numFmtId="0" fontId="9" fillId="0" borderId="37" xfId="0" applyFont="1" applyBorder="1" applyAlignment="1">
      <alignment horizontal="center"/>
    </xf>
    <xf numFmtId="188" fontId="9" fillId="0" borderId="37" xfId="1" applyNumberFormat="1" applyFont="1" applyBorder="1"/>
    <xf numFmtId="0" fontId="19" fillId="0" borderId="33" xfId="0" quotePrefix="1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9" xfId="0" applyFont="1" applyBorder="1"/>
    <xf numFmtId="0" fontId="9" fillId="0" borderId="9" xfId="0" applyFont="1" applyBorder="1" applyAlignment="1">
      <alignment horizontal="center"/>
    </xf>
    <xf numFmtId="0" fontId="9" fillId="0" borderId="26" xfId="0" applyFont="1" applyBorder="1"/>
    <xf numFmtId="0" fontId="9" fillId="0" borderId="16" xfId="0" applyFont="1" applyBorder="1"/>
    <xf numFmtId="1" fontId="9" fillId="0" borderId="9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4" xfId="0" applyFont="1" applyBorder="1"/>
    <xf numFmtId="1" fontId="9" fillId="0" borderId="0" xfId="0" applyNumberFormat="1" applyFont="1" applyAlignment="1">
      <alignment horizontal="center"/>
    </xf>
    <xf numFmtId="0" fontId="2" fillId="0" borderId="1" xfId="0" applyFont="1" applyBorder="1" applyAlignment="1">
      <alignment vertical="top"/>
    </xf>
    <xf numFmtId="0" fontId="18" fillId="0" borderId="27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6" fillId="0" borderId="35" xfId="0" applyFont="1" applyBorder="1"/>
    <xf numFmtId="0" fontId="17" fillId="0" borderId="27" xfId="0" applyFont="1" applyBorder="1"/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0" fontId="2" fillId="0" borderId="9" xfId="0" applyFont="1" applyBorder="1" applyAlignment="1">
      <alignment horizontal="center" vertical="top"/>
    </xf>
    <xf numFmtId="0" fontId="2" fillId="0" borderId="9" xfId="0" applyFont="1" applyBorder="1" applyAlignment="1">
      <alignment horizontal="left" vertical="top"/>
    </xf>
    <xf numFmtId="0" fontId="2" fillId="0" borderId="9" xfId="0" applyFont="1" applyBorder="1" applyAlignment="1">
      <alignment vertical="top"/>
    </xf>
    <xf numFmtId="0" fontId="2" fillId="0" borderId="9" xfId="0" applyFont="1" applyBorder="1" applyAlignment="1">
      <alignment horizontal="center" vertical="top" wrapText="1"/>
    </xf>
    <xf numFmtId="0" fontId="2" fillId="0" borderId="4" xfId="0" applyFont="1" applyBorder="1" applyAlignment="1">
      <alignment wrapText="1"/>
    </xf>
    <xf numFmtId="0" fontId="20" fillId="0" borderId="35" xfId="0" applyFont="1" applyBorder="1"/>
    <xf numFmtId="0" fontId="21" fillId="0" borderId="35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2" fillId="0" borderId="35" xfId="0" applyFont="1" applyBorder="1"/>
    <xf numFmtId="0" fontId="1" fillId="0" borderId="0" xfId="0" applyFont="1" applyAlignment="1">
      <alignment horizontal="center"/>
    </xf>
    <xf numFmtId="0" fontId="3" fillId="0" borderId="3" xfId="0" applyFont="1" applyFill="1" applyBorder="1" applyAlignment="1">
      <alignment horizontal="center"/>
    </xf>
    <xf numFmtId="15" fontId="2" fillId="0" borderId="3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23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top"/>
    </xf>
    <xf numFmtId="0" fontId="23" fillId="0" borderId="3" xfId="0" applyFont="1" applyBorder="1" applyAlignment="1">
      <alignment horizontal="center" vertical="top"/>
    </xf>
    <xf numFmtId="0" fontId="23" fillId="0" borderId="12" xfId="0" applyFont="1" applyBorder="1" applyAlignment="1">
      <alignment horizontal="center" vertical="top"/>
    </xf>
    <xf numFmtId="0" fontId="23" fillId="0" borderId="9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top"/>
    </xf>
    <xf numFmtId="0" fontId="26" fillId="0" borderId="2" xfId="0" applyFont="1" applyBorder="1" applyAlignment="1">
      <alignment vertical="top"/>
    </xf>
    <xf numFmtId="0" fontId="1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4" borderId="18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1" fillId="12" borderId="18" xfId="0" applyFont="1" applyFill="1" applyBorder="1" applyAlignment="1">
      <alignment horizontal="center" vertical="center"/>
    </xf>
    <xf numFmtId="0" fontId="2" fillId="12" borderId="17" xfId="0" applyFont="1" applyFill="1" applyBorder="1" applyAlignment="1">
      <alignment horizontal="center" vertical="center"/>
    </xf>
    <xf numFmtId="0" fontId="1" fillId="1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10" fillId="10" borderId="7" xfId="0" applyNumberFormat="1" applyFont="1" applyFill="1" applyBorder="1" applyAlignment="1">
      <alignment horizontal="left" vertical="center"/>
    </xf>
    <xf numFmtId="0" fontId="0" fillId="10" borderId="13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10" fillId="10" borderId="7" xfId="0" applyNumberFormat="1" applyFont="1" applyFill="1" applyBorder="1" applyAlignment="1">
      <alignment horizontal="center" vertical="center"/>
    </xf>
    <xf numFmtId="0" fontId="8" fillId="10" borderId="7" xfId="0" applyFont="1" applyFill="1" applyBorder="1" applyAlignment="1">
      <alignment horizontal="center" vertical="center"/>
    </xf>
    <xf numFmtId="0" fontId="8" fillId="10" borderId="13" xfId="0" applyFont="1" applyFill="1" applyBorder="1" applyAlignment="1">
      <alignment horizontal="center" vertical="center"/>
    </xf>
    <xf numFmtId="0" fontId="8" fillId="10" borderId="9" xfId="0" applyFont="1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10" fillId="10" borderId="24" xfId="0" applyNumberFormat="1" applyFont="1" applyFill="1" applyBorder="1" applyAlignment="1">
      <alignment horizontal="center" vertical="center"/>
    </xf>
    <xf numFmtId="0" fontId="10" fillId="10" borderId="5" xfId="0" applyNumberFormat="1" applyFont="1" applyFill="1" applyBorder="1" applyAlignment="1">
      <alignment horizontal="center" vertical="center"/>
    </xf>
    <xf numFmtId="0" fontId="10" fillId="10" borderId="25" xfId="0" applyNumberFormat="1" applyFont="1" applyFill="1" applyBorder="1" applyAlignment="1">
      <alignment horizontal="center" vertical="center"/>
    </xf>
    <xf numFmtId="0" fontId="10" fillId="10" borderId="15" xfId="0" applyNumberFormat="1" applyFont="1" applyFill="1" applyBorder="1" applyAlignment="1">
      <alignment horizontal="center" vertical="center"/>
    </xf>
    <xf numFmtId="0" fontId="10" fillId="10" borderId="8" xfId="0" applyNumberFormat="1" applyFont="1" applyFill="1" applyBorder="1" applyAlignment="1">
      <alignment horizontal="center" vertical="center"/>
    </xf>
    <xf numFmtId="0" fontId="0" fillId="10" borderId="16" xfId="0" applyFill="1" applyBorder="1" applyAlignment="1">
      <alignment horizontal="center" vertical="center"/>
    </xf>
    <xf numFmtId="49" fontId="10" fillId="10" borderId="13" xfId="0" applyNumberFormat="1" applyFont="1" applyFill="1" applyBorder="1" applyAlignment="1">
      <alignment horizontal="center" vertical="center"/>
    </xf>
    <xf numFmtId="49" fontId="10" fillId="10" borderId="9" xfId="0" applyNumberFormat="1" applyFont="1" applyFill="1" applyBorder="1" applyAlignment="1">
      <alignment horizontal="center" vertical="center"/>
    </xf>
    <xf numFmtId="49" fontId="10" fillId="10" borderId="7" xfId="0" applyNumberFormat="1" applyFont="1" applyFill="1" applyBorder="1" applyAlignment="1">
      <alignment horizontal="center" vertical="center"/>
    </xf>
    <xf numFmtId="0" fontId="12" fillId="10" borderId="6" xfId="0" applyFont="1" applyFill="1" applyBorder="1" applyAlignment="1">
      <alignment horizontal="center" vertical="center"/>
    </xf>
    <xf numFmtId="0" fontId="12" fillId="10" borderId="5" xfId="0" applyFont="1" applyFill="1" applyBorder="1" applyAlignment="1">
      <alignment horizontal="center" vertical="center"/>
    </xf>
    <xf numFmtId="0" fontId="12" fillId="10" borderId="7" xfId="0" applyFont="1" applyFill="1" applyBorder="1" applyAlignment="1">
      <alignment horizontal="center" vertical="center"/>
    </xf>
    <xf numFmtId="0" fontId="12" fillId="10" borderId="9" xfId="0" applyFont="1" applyFill="1" applyBorder="1" applyAlignment="1">
      <alignment horizontal="center" vertical="center"/>
    </xf>
    <xf numFmtId="0" fontId="13" fillId="10" borderId="6" xfId="0" applyFont="1" applyFill="1" applyBorder="1" applyAlignment="1">
      <alignment horizontal="center" vertical="center"/>
    </xf>
    <xf numFmtId="0" fontId="13" fillId="10" borderId="5" xfId="0" applyFont="1" applyFill="1" applyBorder="1" applyAlignment="1">
      <alignment horizontal="center" vertical="center"/>
    </xf>
    <xf numFmtId="0" fontId="14" fillId="10" borderId="7" xfId="0" applyFont="1" applyFill="1" applyBorder="1" applyAlignment="1">
      <alignment horizontal="center" vertical="center"/>
    </xf>
    <xf numFmtId="0" fontId="14" fillId="10" borderId="9" xfId="0" applyFont="1" applyFill="1" applyBorder="1" applyAlignment="1">
      <alignment horizontal="center" vertical="center"/>
    </xf>
    <xf numFmtId="0" fontId="10" fillId="10" borderId="6" xfId="0" applyNumberFormat="1" applyFont="1" applyFill="1" applyBorder="1" applyAlignment="1">
      <alignment horizontal="center" vertical="center"/>
    </xf>
    <xf numFmtId="0" fontId="10" fillId="10" borderId="9" xfId="0" applyNumberFormat="1" applyFont="1" applyFill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opLeftCell="A14" workbookViewId="0">
      <selection activeCell="E19" sqref="E19"/>
    </sheetView>
  </sheetViews>
  <sheetFormatPr defaultRowHeight="20.25"/>
  <cols>
    <col min="1" max="1" width="7.125" style="2" customWidth="1"/>
    <col min="2" max="2" width="20.25" style="2" customWidth="1"/>
    <col min="3" max="3" width="25.5" style="2" customWidth="1"/>
    <col min="4" max="4" width="5.75" style="1" customWidth="1"/>
    <col min="5" max="5" width="29.625" style="2" customWidth="1"/>
    <col min="6" max="6" width="21" style="2" customWidth="1"/>
    <col min="7" max="7" width="14.25" style="2" customWidth="1"/>
    <col min="8" max="16384" width="9" style="2"/>
  </cols>
  <sheetData>
    <row r="1" spans="1:8" hidden="1">
      <c r="A1" s="1">
        <v>1</v>
      </c>
      <c r="B1" s="2" t="s">
        <v>0</v>
      </c>
      <c r="C1" s="2" t="s">
        <v>1</v>
      </c>
    </row>
    <row r="2" spans="1:8" hidden="1">
      <c r="A2" s="1">
        <v>2</v>
      </c>
      <c r="B2" s="2" t="s">
        <v>2</v>
      </c>
      <c r="C2" s="2" t="s">
        <v>3</v>
      </c>
    </row>
    <row r="3" spans="1:8" hidden="1">
      <c r="A3" s="1">
        <v>3</v>
      </c>
      <c r="B3" s="2" t="s">
        <v>4</v>
      </c>
      <c r="C3" s="2" t="s">
        <v>3</v>
      </c>
    </row>
    <row r="4" spans="1:8" hidden="1">
      <c r="A4" s="1">
        <v>4</v>
      </c>
      <c r="B4" s="2" t="s">
        <v>5</v>
      </c>
      <c r="C4" s="2" t="s">
        <v>3</v>
      </c>
    </row>
    <row r="5" spans="1:8" ht="23.25">
      <c r="A5" s="232" t="s">
        <v>106</v>
      </c>
      <c r="B5" s="232"/>
      <c r="C5" s="232"/>
      <c r="D5" s="232"/>
      <c r="E5" s="232"/>
      <c r="F5" s="232"/>
      <c r="G5" s="232"/>
      <c r="H5" s="232"/>
    </row>
    <row r="6" spans="1:8" s="10" customFormat="1">
      <c r="A6" s="230" t="s">
        <v>44</v>
      </c>
      <c r="B6" s="230" t="s">
        <v>45</v>
      </c>
      <c r="C6" s="230" t="s">
        <v>46</v>
      </c>
      <c r="D6" s="41" t="s">
        <v>98</v>
      </c>
      <c r="E6" s="39" t="s">
        <v>47</v>
      </c>
      <c r="F6" s="230" t="s">
        <v>48</v>
      </c>
      <c r="G6" s="234" t="s">
        <v>49</v>
      </c>
      <c r="H6" s="230" t="s">
        <v>97</v>
      </c>
    </row>
    <row r="7" spans="1:8" s="10" customFormat="1">
      <c r="A7" s="233"/>
      <c r="B7" s="233"/>
      <c r="C7" s="233"/>
      <c r="D7" s="42" t="s">
        <v>99</v>
      </c>
      <c r="E7" s="9" t="s">
        <v>52</v>
      </c>
      <c r="F7" s="231"/>
      <c r="G7" s="235"/>
      <c r="H7" s="231"/>
    </row>
    <row r="8" spans="1:8" ht="40.5">
      <c r="A8" s="36">
        <v>1</v>
      </c>
      <c r="B8" s="37" t="s">
        <v>6</v>
      </c>
      <c r="C8" s="37" t="s">
        <v>50</v>
      </c>
      <c r="D8" s="36">
        <v>1</v>
      </c>
      <c r="E8" s="34" t="s">
        <v>94</v>
      </c>
      <c r="F8" s="34" t="s">
        <v>95</v>
      </c>
      <c r="G8" s="34" t="s">
        <v>96</v>
      </c>
      <c r="H8" s="29"/>
    </row>
    <row r="9" spans="1:8">
      <c r="A9" s="44"/>
      <c r="B9" s="52"/>
      <c r="C9" s="52"/>
      <c r="D9" s="44"/>
      <c r="E9" s="40"/>
      <c r="F9" s="40"/>
      <c r="G9" s="40"/>
      <c r="H9" s="29"/>
    </row>
    <row r="10" spans="1:8" ht="40.5">
      <c r="A10" s="27">
        <v>2</v>
      </c>
      <c r="B10" s="25" t="s">
        <v>7</v>
      </c>
      <c r="C10" s="26" t="s">
        <v>51</v>
      </c>
      <c r="D10" s="27">
        <v>1</v>
      </c>
      <c r="E10" s="26" t="s">
        <v>75</v>
      </c>
      <c r="F10" s="23" t="s">
        <v>76</v>
      </c>
      <c r="G10" s="35" t="s">
        <v>77</v>
      </c>
      <c r="H10" s="15"/>
    </row>
    <row r="11" spans="1:8" ht="40.5">
      <c r="A11" s="27"/>
      <c r="B11" s="25"/>
      <c r="C11" s="26"/>
      <c r="D11" s="27">
        <v>2</v>
      </c>
      <c r="E11" s="23" t="s">
        <v>78</v>
      </c>
      <c r="F11" s="23" t="s">
        <v>56</v>
      </c>
      <c r="G11" s="35" t="s">
        <v>79</v>
      </c>
      <c r="H11" s="15"/>
    </row>
    <row r="12" spans="1:8" ht="101.25">
      <c r="A12" s="27"/>
      <c r="B12" s="25"/>
      <c r="C12" s="26"/>
      <c r="D12" s="27">
        <v>3</v>
      </c>
      <c r="E12" s="23" t="s">
        <v>80</v>
      </c>
      <c r="F12" s="23" t="s">
        <v>81</v>
      </c>
      <c r="G12" s="35" t="s">
        <v>82</v>
      </c>
      <c r="H12" s="15"/>
    </row>
    <row r="13" spans="1:8" ht="60.75">
      <c r="A13" s="27"/>
      <c r="B13" s="25"/>
      <c r="C13" s="26"/>
      <c r="D13" s="27">
        <v>4</v>
      </c>
      <c r="E13" s="23" t="s">
        <v>83</v>
      </c>
      <c r="F13" s="38" t="s">
        <v>84</v>
      </c>
      <c r="G13" s="35" t="s">
        <v>85</v>
      </c>
      <c r="H13" s="15"/>
    </row>
    <row r="14" spans="1:8" ht="60.75">
      <c r="A14" s="27"/>
      <c r="B14" s="25"/>
      <c r="C14" s="26"/>
      <c r="D14" s="27">
        <v>5</v>
      </c>
      <c r="E14" s="23" t="s">
        <v>86</v>
      </c>
      <c r="F14" s="38" t="s">
        <v>87</v>
      </c>
      <c r="G14" s="23" t="s">
        <v>88</v>
      </c>
      <c r="H14" s="15"/>
    </row>
    <row r="15" spans="1:8" ht="81">
      <c r="A15" s="27"/>
      <c r="B15" s="25"/>
      <c r="C15" s="26"/>
      <c r="D15" s="27">
        <v>6</v>
      </c>
      <c r="E15" s="23" t="s">
        <v>89</v>
      </c>
      <c r="F15" s="38" t="s">
        <v>90</v>
      </c>
      <c r="G15" s="23" t="s">
        <v>91</v>
      </c>
      <c r="H15" s="15"/>
    </row>
    <row r="16" spans="1:8">
      <c r="A16" s="27"/>
      <c r="B16" s="25"/>
      <c r="C16" s="26"/>
      <c r="D16" s="27"/>
      <c r="E16" s="23"/>
      <c r="F16" s="38"/>
      <c r="G16" s="23"/>
      <c r="H16" s="15"/>
    </row>
    <row r="17" spans="1:8">
      <c r="A17" s="5"/>
      <c r="B17" s="16" t="s">
        <v>8</v>
      </c>
      <c r="C17" s="5"/>
      <c r="D17" s="7"/>
      <c r="E17" s="17"/>
      <c r="F17" s="15"/>
      <c r="G17" s="15"/>
      <c r="H17" s="15"/>
    </row>
    <row r="18" spans="1:8" ht="40.5">
      <c r="A18" s="4">
        <v>3</v>
      </c>
      <c r="B18" s="14" t="s">
        <v>9</v>
      </c>
      <c r="C18" s="15" t="s">
        <v>10</v>
      </c>
      <c r="D18" s="27">
        <v>1</v>
      </c>
      <c r="E18" s="40" t="s">
        <v>94</v>
      </c>
      <c r="F18" s="40" t="s">
        <v>95</v>
      </c>
      <c r="G18" s="34" t="s">
        <v>96</v>
      </c>
      <c r="H18" s="15"/>
    </row>
    <row r="19" spans="1:8">
      <c r="A19" s="49"/>
      <c r="B19" s="53"/>
      <c r="C19" s="54"/>
      <c r="D19" s="49"/>
      <c r="E19" s="15"/>
      <c r="F19" s="15"/>
      <c r="G19" s="15"/>
      <c r="H19" s="15"/>
    </row>
    <row r="20" spans="1:8" ht="60.75">
      <c r="A20" s="27">
        <v>4</v>
      </c>
      <c r="B20" s="25" t="s">
        <v>11</v>
      </c>
      <c r="C20" s="26" t="s">
        <v>12</v>
      </c>
      <c r="D20" s="27">
        <v>1</v>
      </c>
      <c r="E20" s="23" t="s">
        <v>100</v>
      </c>
      <c r="F20" s="23" t="s">
        <v>54</v>
      </c>
      <c r="G20" s="23" t="s">
        <v>55</v>
      </c>
      <c r="H20" s="15"/>
    </row>
    <row r="21" spans="1:8" ht="40.5">
      <c r="A21" s="24"/>
      <c r="B21" s="25"/>
      <c r="C21" s="26"/>
      <c r="D21" s="27">
        <v>2</v>
      </c>
      <c r="E21" s="23" t="s">
        <v>101</v>
      </c>
      <c r="F21" s="23" t="s">
        <v>72</v>
      </c>
      <c r="G21" s="35" t="s">
        <v>73</v>
      </c>
      <c r="H21" s="15"/>
    </row>
    <row r="22" spans="1:8" ht="81">
      <c r="A22" s="24"/>
      <c r="B22" s="25"/>
      <c r="C22" s="26"/>
      <c r="D22" s="27">
        <v>3</v>
      </c>
      <c r="E22" s="23" t="s">
        <v>102</v>
      </c>
      <c r="F22" s="23" t="s">
        <v>92</v>
      </c>
      <c r="G22" s="23" t="s">
        <v>93</v>
      </c>
      <c r="H22" s="15"/>
    </row>
    <row r="23" spans="1:8" ht="40.5">
      <c r="A23" s="24"/>
      <c r="B23" s="25"/>
      <c r="C23" s="26"/>
      <c r="D23" s="43">
        <v>4</v>
      </c>
      <c r="E23" s="40" t="s">
        <v>94</v>
      </c>
      <c r="F23" s="40" t="s">
        <v>95</v>
      </c>
      <c r="G23" s="34" t="s">
        <v>96</v>
      </c>
      <c r="H23" s="15"/>
    </row>
    <row r="24" spans="1:8">
      <c r="A24" s="55"/>
      <c r="B24" s="56"/>
      <c r="C24" s="57"/>
      <c r="D24" s="58"/>
      <c r="E24" s="40"/>
      <c r="F24" s="40"/>
      <c r="G24" s="23"/>
      <c r="H24" s="15"/>
    </row>
    <row r="25" spans="1:8" ht="40.5">
      <c r="A25" s="4">
        <v>5</v>
      </c>
      <c r="B25" s="15" t="s">
        <v>13</v>
      </c>
      <c r="C25" s="15" t="s">
        <v>14</v>
      </c>
      <c r="D25" s="4"/>
      <c r="E25" s="40" t="s">
        <v>94</v>
      </c>
      <c r="F25" s="40" t="s">
        <v>95</v>
      </c>
      <c r="G25" s="34" t="s">
        <v>96</v>
      </c>
      <c r="H25" s="15"/>
    </row>
    <row r="26" spans="1:8">
      <c r="A26" s="47"/>
      <c r="B26" s="59"/>
      <c r="C26" s="59"/>
      <c r="D26" s="47"/>
      <c r="E26" s="40"/>
      <c r="F26" s="40"/>
      <c r="G26" s="74"/>
      <c r="H26" s="15"/>
    </row>
    <row r="27" spans="1:8" ht="40.5">
      <c r="A27" s="4">
        <v>6</v>
      </c>
      <c r="B27" s="15" t="s">
        <v>15</v>
      </c>
      <c r="C27" s="15" t="s">
        <v>16</v>
      </c>
      <c r="D27" s="4"/>
      <c r="E27" s="40" t="s">
        <v>94</v>
      </c>
      <c r="F27" s="40" t="s">
        <v>95</v>
      </c>
      <c r="G27" s="23" t="s">
        <v>96</v>
      </c>
      <c r="H27" s="15"/>
    </row>
    <row r="28" spans="1:8">
      <c r="A28" s="61"/>
      <c r="B28" s="62"/>
      <c r="C28" s="62"/>
      <c r="D28" s="61"/>
      <c r="E28" s="40"/>
      <c r="F28" s="40"/>
      <c r="G28" s="74"/>
      <c r="H28" s="15"/>
    </row>
    <row r="29" spans="1:8" ht="40.5">
      <c r="A29" s="27">
        <v>7</v>
      </c>
      <c r="B29" s="26" t="s">
        <v>17</v>
      </c>
      <c r="C29" s="26" t="s">
        <v>18</v>
      </c>
      <c r="D29" s="27"/>
      <c r="E29" s="40" t="s">
        <v>94</v>
      </c>
      <c r="F29" s="40" t="s">
        <v>95</v>
      </c>
      <c r="G29" s="23" t="s">
        <v>96</v>
      </c>
      <c r="H29" s="15"/>
    </row>
    <row r="30" spans="1:8">
      <c r="A30" s="48"/>
      <c r="B30" s="63"/>
      <c r="C30" s="63"/>
      <c r="D30" s="48"/>
      <c r="E30" s="40"/>
      <c r="F30" s="40"/>
      <c r="G30" s="74"/>
      <c r="H30" s="15"/>
    </row>
    <row r="31" spans="1:8" ht="40.5">
      <c r="A31" s="4">
        <v>8</v>
      </c>
      <c r="B31" s="15" t="s">
        <v>19</v>
      </c>
      <c r="C31" s="15" t="s">
        <v>20</v>
      </c>
      <c r="D31" s="4"/>
      <c r="E31" s="40" t="s">
        <v>94</v>
      </c>
      <c r="F31" s="40" t="s">
        <v>95</v>
      </c>
      <c r="G31" s="23" t="s">
        <v>96</v>
      </c>
      <c r="H31" s="15"/>
    </row>
    <row r="32" spans="1:8">
      <c r="A32" s="50"/>
      <c r="B32" s="64"/>
      <c r="C32" s="64"/>
      <c r="D32" s="50"/>
      <c r="E32" s="40"/>
      <c r="F32" s="40"/>
      <c r="G32" s="74"/>
      <c r="H32" s="15"/>
    </row>
    <row r="33" spans="1:8" ht="40.5">
      <c r="A33" s="4">
        <v>9</v>
      </c>
      <c r="B33" s="15" t="s">
        <v>21</v>
      </c>
      <c r="C33" s="15" t="s">
        <v>22</v>
      </c>
      <c r="D33" s="4"/>
      <c r="E33" s="40" t="s">
        <v>94</v>
      </c>
      <c r="F33" s="40" t="s">
        <v>95</v>
      </c>
      <c r="G33" s="23" t="s">
        <v>96</v>
      </c>
      <c r="H33" s="15"/>
    </row>
    <row r="34" spans="1:8">
      <c r="A34" s="6"/>
      <c r="B34" s="6" t="s">
        <v>23</v>
      </c>
      <c r="C34" s="18"/>
      <c r="D34" s="6"/>
      <c r="E34" s="19"/>
      <c r="F34" s="15"/>
      <c r="G34" s="73"/>
      <c r="H34" s="15"/>
    </row>
    <row r="35" spans="1:8" ht="40.5">
      <c r="A35" s="4">
        <v>11</v>
      </c>
      <c r="B35" s="15" t="s">
        <v>24</v>
      </c>
      <c r="C35" s="15" t="s">
        <v>25</v>
      </c>
      <c r="D35" s="4"/>
      <c r="E35" s="40" t="s">
        <v>94</v>
      </c>
      <c r="F35" s="40" t="s">
        <v>95</v>
      </c>
      <c r="G35" s="23" t="s">
        <v>96</v>
      </c>
      <c r="H35" s="15"/>
    </row>
    <row r="36" spans="1:8">
      <c r="A36" s="46"/>
      <c r="B36" s="65"/>
      <c r="C36" s="65"/>
      <c r="D36" s="46"/>
      <c r="E36" s="40"/>
      <c r="F36" s="40"/>
      <c r="G36" s="74"/>
      <c r="H36" s="15"/>
    </row>
    <row r="37" spans="1:8" ht="40.5">
      <c r="A37" s="4">
        <v>12</v>
      </c>
      <c r="B37" s="14" t="s">
        <v>26</v>
      </c>
      <c r="C37" s="15" t="s">
        <v>27</v>
      </c>
      <c r="D37" s="4"/>
      <c r="E37" s="40" t="s">
        <v>94</v>
      </c>
      <c r="F37" s="40" t="s">
        <v>95</v>
      </c>
      <c r="G37" s="23" t="s">
        <v>96</v>
      </c>
      <c r="H37" s="15"/>
    </row>
    <row r="38" spans="1:8">
      <c r="A38" s="67"/>
      <c r="B38" s="68"/>
      <c r="C38" s="69"/>
      <c r="D38" s="67"/>
      <c r="E38" s="40"/>
      <c r="F38" s="40"/>
      <c r="G38" s="74"/>
      <c r="H38" s="15"/>
    </row>
    <row r="39" spans="1:8" ht="40.5">
      <c r="A39" s="4">
        <v>13</v>
      </c>
      <c r="B39" s="14" t="s">
        <v>28</v>
      </c>
      <c r="C39" s="15" t="s">
        <v>29</v>
      </c>
      <c r="D39" s="4"/>
      <c r="E39" s="40" t="s">
        <v>94</v>
      </c>
      <c r="F39" s="40" t="s">
        <v>95</v>
      </c>
      <c r="G39" s="23" t="s">
        <v>96</v>
      </c>
      <c r="H39" s="15"/>
    </row>
    <row r="40" spans="1:8">
      <c r="A40" s="47"/>
      <c r="B40" s="66"/>
      <c r="C40" s="59"/>
      <c r="D40" s="47"/>
      <c r="E40" s="40"/>
      <c r="F40" s="40"/>
      <c r="G40" s="23"/>
      <c r="H40" s="15"/>
    </row>
    <row r="41" spans="1:8" ht="40.5">
      <c r="A41" s="4">
        <v>14</v>
      </c>
      <c r="B41" s="14" t="s">
        <v>30</v>
      </c>
      <c r="C41" s="15" t="s">
        <v>31</v>
      </c>
      <c r="D41" s="4"/>
      <c r="E41" s="40" t="s">
        <v>94</v>
      </c>
      <c r="F41" s="40" t="s">
        <v>95</v>
      </c>
      <c r="G41" s="40" t="s">
        <v>96</v>
      </c>
      <c r="H41" s="15"/>
    </row>
    <row r="42" spans="1:8">
      <c r="A42" s="6"/>
      <c r="B42" s="6" t="s">
        <v>33</v>
      </c>
      <c r="C42" s="18"/>
      <c r="D42" s="6"/>
      <c r="E42" s="18"/>
      <c r="F42" s="73"/>
      <c r="G42" s="73"/>
      <c r="H42" s="73"/>
    </row>
    <row r="43" spans="1:8" ht="40.5">
      <c r="A43" s="4">
        <v>15</v>
      </c>
      <c r="B43" s="15" t="s">
        <v>34</v>
      </c>
      <c r="C43" s="15" t="s">
        <v>35</v>
      </c>
      <c r="D43" s="4"/>
      <c r="E43" s="40" t="s">
        <v>94</v>
      </c>
      <c r="F43" s="40" t="s">
        <v>95</v>
      </c>
      <c r="G43" s="40" t="s">
        <v>96</v>
      </c>
      <c r="H43" s="29"/>
    </row>
    <row r="44" spans="1:8">
      <c r="A44" s="47"/>
      <c r="B44" s="59"/>
      <c r="C44" s="59"/>
      <c r="D44" s="47"/>
      <c r="E44" s="78"/>
      <c r="F44" s="78"/>
      <c r="G44" s="78"/>
      <c r="H44" s="73"/>
    </row>
    <row r="45" spans="1:8" ht="40.5">
      <c r="A45" s="4">
        <v>16</v>
      </c>
      <c r="B45" s="14" t="s">
        <v>36</v>
      </c>
      <c r="C45" s="15" t="s">
        <v>37</v>
      </c>
      <c r="D45" s="4"/>
      <c r="E45" s="40" t="s">
        <v>94</v>
      </c>
      <c r="F45" s="40" t="s">
        <v>95</v>
      </c>
      <c r="G45" s="40" t="s">
        <v>96</v>
      </c>
      <c r="H45" s="29"/>
    </row>
    <row r="46" spans="1:8">
      <c r="A46" s="51"/>
      <c r="B46" s="70"/>
      <c r="C46" s="60"/>
      <c r="D46" s="51"/>
      <c r="E46" s="40"/>
      <c r="F46" s="40"/>
      <c r="G46" s="23"/>
      <c r="H46" s="15"/>
    </row>
    <row r="47" spans="1:8" ht="40.5">
      <c r="A47" s="4">
        <v>17</v>
      </c>
      <c r="B47" s="15" t="s">
        <v>38</v>
      </c>
      <c r="C47" s="15" t="s">
        <v>37</v>
      </c>
      <c r="D47" s="4"/>
      <c r="E47" s="23" t="s">
        <v>94</v>
      </c>
      <c r="F47" s="23" t="s">
        <v>95</v>
      </c>
      <c r="G47" s="23" t="s">
        <v>96</v>
      </c>
      <c r="H47" s="15"/>
    </row>
    <row r="48" spans="1:8">
      <c r="A48" s="7"/>
      <c r="B48" s="6" t="s">
        <v>39</v>
      </c>
      <c r="C48" s="20"/>
      <c r="D48" s="7"/>
      <c r="E48" s="20"/>
      <c r="F48" s="73"/>
      <c r="G48" s="73"/>
      <c r="H48" s="73"/>
    </row>
    <row r="49" spans="1:8" ht="40.5">
      <c r="A49" s="4">
        <v>18</v>
      </c>
      <c r="B49" s="14" t="s">
        <v>40</v>
      </c>
      <c r="C49" s="15" t="s">
        <v>41</v>
      </c>
      <c r="D49" s="4"/>
      <c r="E49" s="40" t="s">
        <v>94</v>
      </c>
      <c r="F49" s="40" t="s">
        <v>95</v>
      </c>
      <c r="G49" s="40" t="s">
        <v>96</v>
      </c>
      <c r="H49" s="29"/>
    </row>
    <row r="50" spans="1:8" ht="81">
      <c r="A50" s="71"/>
      <c r="B50" s="72"/>
      <c r="C50" s="73"/>
      <c r="D50" s="71"/>
      <c r="E50" s="23" t="s">
        <v>103</v>
      </c>
      <c r="F50" s="23" t="s">
        <v>104</v>
      </c>
      <c r="G50" s="23" t="s">
        <v>105</v>
      </c>
      <c r="H50" s="73"/>
    </row>
    <row r="51" spans="1:8">
      <c r="A51" s="75"/>
      <c r="B51" s="76"/>
      <c r="C51" s="77"/>
      <c r="D51" s="75"/>
      <c r="E51" s="74"/>
      <c r="F51" s="74"/>
      <c r="G51" s="74"/>
      <c r="H51" s="73"/>
    </row>
    <row r="52" spans="1:8" ht="40.5">
      <c r="A52" s="8">
        <v>19</v>
      </c>
      <c r="B52" s="21" t="s">
        <v>42</v>
      </c>
      <c r="C52" s="22" t="s">
        <v>43</v>
      </c>
      <c r="D52" s="8"/>
      <c r="E52" s="45" t="s">
        <v>94</v>
      </c>
      <c r="F52" s="45" t="s">
        <v>95</v>
      </c>
      <c r="G52" s="45" t="s">
        <v>96</v>
      </c>
      <c r="H52" s="79"/>
    </row>
  </sheetData>
  <mergeCells count="7">
    <mergeCell ref="H6:H7"/>
    <mergeCell ref="A5:H5"/>
    <mergeCell ref="A6:A7"/>
    <mergeCell ref="B6:B7"/>
    <mergeCell ref="C6:C7"/>
    <mergeCell ref="F6:F7"/>
    <mergeCell ref="G6:G7"/>
  </mergeCells>
  <pageMargins left="0.31496062992125984" right="0.31496062992125984" top="0.35433070866141736" bottom="0.35433070866141736" header="0" footer="0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6" sqref="G26"/>
    </sheetView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opLeftCell="B5" workbookViewId="0">
      <selection activeCell="E9" sqref="E9"/>
    </sheetView>
  </sheetViews>
  <sheetFormatPr defaultRowHeight="20.25"/>
  <cols>
    <col min="1" max="1" width="9" style="2"/>
    <col min="2" max="2" width="20.25" style="2" customWidth="1"/>
    <col min="3" max="4" width="29.625" style="2" customWidth="1"/>
    <col min="5" max="5" width="28.25" style="2" customWidth="1"/>
    <col min="6" max="6" width="20.125" style="2" customWidth="1"/>
    <col min="7" max="7" width="19.75" style="2" customWidth="1"/>
    <col min="8" max="16384" width="9" style="2"/>
  </cols>
  <sheetData>
    <row r="1" spans="1:7" hidden="1">
      <c r="A1" s="1">
        <v>1</v>
      </c>
      <c r="B1" s="2" t="s">
        <v>0</v>
      </c>
      <c r="C1" s="2" t="s">
        <v>1</v>
      </c>
    </row>
    <row r="2" spans="1:7" hidden="1">
      <c r="A2" s="1">
        <v>2</v>
      </c>
      <c r="B2" s="2" t="s">
        <v>2</v>
      </c>
      <c r="C2" s="2" t="s">
        <v>3</v>
      </c>
    </row>
    <row r="3" spans="1:7" hidden="1">
      <c r="A3" s="1">
        <v>3</v>
      </c>
      <c r="B3" s="2" t="s">
        <v>4</v>
      </c>
      <c r="C3" s="2" t="s">
        <v>3</v>
      </c>
    </row>
    <row r="4" spans="1:7" hidden="1">
      <c r="A4" s="1">
        <v>4</v>
      </c>
      <c r="B4" s="2" t="s">
        <v>5</v>
      </c>
      <c r="C4" s="2" t="s">
        <v>3</v>
      </c>
    </row>
    <row r="5" spans="1:7">
      <c r="A5" s="1"/>
    </row>
    <row r="6" spans="1:7" s="10" customFormat="1">
      <c r="A6" s="230" t="s">
        <v>44</v>
      </c>
      <c r="B6" s="230" t="s">
        <v>45</v>
      </c>
      <c r="C6" s="230" t="s">
        <v>46</v>
      </c>
      <c r="D6" s="236" t="s">
        <v>47</v>
      </c>
      <c r="E6" s="237"/>
      <c r="F6" s="9" t="s">
        <v>48</v>
      </c>
      <c r="G6" s="9" t="s">
        <v>49</v>
      </c>
    </row>
    <row r="7" spans="1:7" s="10" customFormat="1">
      <c r="A7" s="233"/>
      <c r="B7" s="233"/>
      <c r="C7" s="233"/>
      <c r="D7" s="9" t="s">
        <v>52</v>
      </c>
      <c r="E7" s="12" t="s">
        <v>53</v>
      </c>
      <c r="F7" s="11"/>
      <c r="G7" s="11"/>
    </row>
    <row r="8" spans="1:7" ht="40.5">
      <c r="A8" s="3">
        <v>1</v>
      </c>
      <c r="B8" s="13" t="s">
        <v>60</v>
      </c>
      <c r="C8" s="13" t="s">
        <v>65</v>
      </c>
      <c r="D8" s="13"/>
      <c r="E8" s="34" t="s">
        <v>69</v>
      </c>
      <c r="F8" s="34" t="s">
        <v>71</v>
      </c>
      <c r="G8" s="88" t="s">
        <v>70</v>
      </c>
    </row>
    <row r="9" spans="1:7">
      <c r="A9" s="28">
        <v>2</v>
      </c>
      <c r="B9" s="29" t="s">
        <v>61</v>
      </c>
      <c r="C9" s="29" t="s">
        <v>66</v>
      </c>
      <c r="D9" s="29"/>
      <c r="E9" s="29"/>
      <c r="F9" s="29"/>
      <c r="G9" s="29"/>
    </row>
    <row r="10" spans="1:7">
      <c r="A10" s="28">
        <v>3</v>
      </c>
      <c r="B10" s="29" t="s">
        <v>62</v>
      </c>
      <c r="C10" s="29" t="s">
        <v>66</v>
      </c>
      <c r="D10" s="29"/>
      <c r="E10" s="29"/>
      <c r="F10" s="29"/>
      <c r="G10" s="29"/>
    </row>
    <row r="11" spans="1:7">
      <c r="A11" s="28">
        <v>4</v>
      </c>
      <c r="B11" s="29" t="s">
        <v>63</v>
      </c>
      <c r="C11" s="29" t="s">
        <v>67</v>
      </c>
      <c r="D11" s="29"/>
      <c r="E11" s="29"/>
      <c r="F11" s="29"/>
      <c r="G11" s="29"/>
    </row>
    <row r="12" spans="1:7">
      <c r="A12" s="30">
        <v>5</v>
      </c>
      <c r="B12" s="31" t="s">
        <v>64</v>
      </c>
      <c r="C12" s="32" t="s">
        <v>68</v>
      </c>
      <c r="D12" s="22"/>
      <c r="E12" s="33"/>
      <c r="F12" s="33"/>
      <c r="G12" s="33"/>
    </row>
  </sheetData>
  <mergeCells count="4">
    <mergeCell ref="A6:A7"/>
    <mergeCell ref="B6:B7"/>
    <mergeCell ref="C6:C7"/>
    <mergeCell ref="D6:E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topLeftCell="A17" workbookViewId="0">
      <selection activeCell="F21" sqref="F21"/>
    </sheetView>
  </sheetViews>
  <sheetFormatPr defaultRowHeight="20.25"/>
  <cols>
    <col min="1" max="1" width="9" style="2"/>
    <col min="2" max="2" width="20.25" style="2" customWidth="1"/>
    <col min="3" max="3" width="29.625" style="2" customWidth="1"/>
    <col min="4" max="4" width="28.25" style="2" customWidth="1"/>
    <col min="5" max="5" width="21.75" style="2" customWidth="1"/>
    <col min="6" max="6" width="19.75" style="1" customWidth="1"/>
    <col min="7" max="16384" width="9" style="2"/>
  </cols>
  <sheetData>
    <row r="1" spans="1:6" hidden="1">
      <c r="A1" s="1">
        <v>1</v>
      </c>
      <c r="B1" s="2" t="s">
        <v>0</v>
      </c>
      <c r="C1" s="2" t="s">
        <v>1</v>
      </c>
    </row>
    <row r="2" spans="1:6" hidden="1">
      <c r="A2" s="1">
        <v>2</v>
      </c>
      <c r="B2" s="2" t="s">
        <v>2</v>
      </c>
      <c r="C2" s="2" t="s">
        <v>3</v>
      </c>
    </row>
    <row r="3" spans="1:6" hidden="1">
      <c r="A3" s="1">
        <v>3</v>
      </c>
      <c r="B3" s="2" t="s">
        <v>4</v>
      </c>
      <c r="C3" s="2" t="s">
        <v>3</v>
      </c>
    </row>
    <row r="4" spans="1:6" hidden="1">
      <c r="A4" s="1">
        <v>4</v>
      </c>
      <c r="B4" s="2" t="s">
        <v>5</v>
      </c>
      <c r="C4" s="2" t="s">
        <v>3</v>
      </c>
    </row>
    <row r="5" spans="1:6">
      <c r="A5" s="1"/>
    </row>
    <row r="6" spans="1:6">
      <c r="A6" s="238" t="s">
        <v>160</v>
      </c>
      <c r="B6" s="238"/>
      <c r="C6" s="238"/>
      <c r="D6" s="238"/>
      <c r="E6" s="238"/>
      <c r="F6" s="238"/>
    </row>
    <row r="7" spans="1:6">
      <c r="A7" s="238" t="s">
        <v>159</v>
      </c>
      <c r="B7" s="238"/>
      <c r="C7" s="238"/>
      <c r="D7" s="238"/>
      <c r="E7" s="238"/>
      <c r="F7" s="238"/>
    </row>
    <row r="8" spans="1:6" ht="21" thickBot="1">
      <c r="A8" s="1"/>
    </row>
    <row r="9" spans="1:6" s="10" customFormat="1">
      <c r="A9" s="243" t="s">
        <v>44</v>
      </c>
      <c r="B9" s="239" t="s">
        <v>45</v>
      </c>
      <c r="C9" s="239" t="s">
        <v>46</v>
      </c>
      <c r="D9" s="239" t="s">
        <v>53</v>
      </c>
      <c r="E9" s="239" t="s">
        <v>48</v>
      </c>
      <c r="F9" s="241" t="s">
        <v>49</v>
      </c>
    </row>
    <row r="10" spans="1:6" s="10" customFormat="1" ht="21" thickBot="1">
      <c r="A10" s="244"/>
      <c r="B10" s="245"/>
      <c r="C10" s="245"/>
      <c r="D10" s="240"/>
      <c r="E10" s="240"/>
      <c r="F10" s="242"/>
    </row>
    <row r="11" spans="1:6" ht="40.5">
      <c r="A11" s="43">
        <v>1</v>
      </c>
      <c r="B11" s="99" t="s">
        <v>6</v>
      </c>
      <c r="C11" s="99" t="s">
        <v>50</v>
      </c>
      <c r="D11" s="40" t="s">
        <v>367</v>
      </c>
      <c r="E11" s="100" t="s">
        <v>107</v>
      </c>
      <c r="F11" s="101" t="s">
        <v>74</v>
      </c>
    </row>
    <row r="12" spans="1:6" ht="81">
      <c r="A12" s="27">
        <v>2</v>
      </c>
      <c r="B12" s="25" t="s">
        <v>7</v>
      </c>
      <c r="C12" s="26" t="s">
        <v>51</v>
      </c>
      <c r="D12" s="23" t="s">
        <v>368</v>
      </c>
      <c r="E12" s="23" t="s">
        <v>58</v>
      </c>
      <c r="F12" s="80" t="s">
        <v>59</v>
      </c>
    </row>
    <row r="13" spans="1:6" ht="40.5">
      <c r="A13" s="27"/>
      <c r="B13" s="25"/>
      <c r="C13" s="26"/>
      <c r="D13" s="23" t="s">
        <v>369</v>
      </c>
      <c r="E13" s="23" t="s">
        <v>131</v>
      </c>
      <c r="F13" s="80" t="s">
        <v>194</v>
      </c>
    </row>
    <row r="14" spans="1:6">
      <c r="A14" s="5"/>
      <c r="B14" s="16" t="s">
        <v>8</v>
      </c>
      <c r="C14" s="5"/>
      <c r="D14" s="15"/>
      <c r="E14" s="15"/>
      <c r="F14" s="4"/>
    </row>
    <row r="15" spans="1:6" ht="60.75">
      <c r="A15" s="27">
        <v>3</v>
      </c>
      <c r="B15" s="25" t="s">
        <v>9</v>
      </c>
      <c r="C15" s="26" t="s">
        <v>10</v>
      </c>
      <c r="D15" s="23" t="s">
        <v>370</v>
      </c>
      <c r="E15" s="23" t="s">
        <v>115</v>
      </c>
      <c r="F15" s="4" t="s">
        <v>135</v>
      </c>
    </row>
    <row r="16" spans="1:6">
      <c r="A16" s="27"/>
      <c r="B16" s="25"/>
      <c r="C16" s="26"/>
      <c r="D16" s="23"/>
      <c r="E16" s="23"/>
      <c r="F16" s="4"/>
    </row>
    <row r="17" spans="1:6" ht="40.5">
      <c r="A17" s="27">
        <v>4</v>
      </c>
      <c r="B17" s="25" t="s">
        <v>11</v>
      </c>
      <c r="C17" s="26" t="s">
        <v>12</v>
      </c>
      <c r="D17" s="23" t="s">
        <v>124</v>
      </c>
      <c r="E17" s="23" t="s">
        <v>54</v>
      </c>
      <c r="F17" s="80" t="s">
        <v>125</v>
      </c>
    </row>
    <row r="18" spans="1:6" ht="81">
      <c r="A18" s="27"/>
      <c r="B18" s="25"/>
      <c r="C18" s="26"/>
      <c r="D18" s="23" t="s">
        <v>126</v>
      </c>
      <c r="E18" s="23" t="s">
        <v>127</v>
      </c>
      <c r="F18" s="81" t="s">
        <v>128</v>
      </c>
    </row>
    <row r="19" spans="1:6" ht="60.75">
      <c r="A19" s="30"/>
      <c r="B19" s="31"/>
      <c r="C19" s="32"/>
      <c r="D19" s="33" t="s">
        <v>371</v>
      </c>
      <c r="E19" s="33" t="s">
        <v>204</v>
      </c>
      <c r="F19" s="87" t="s">
        <v>205</v>
      </c>
    </row>
    <row r="20" spans="1:6" ht="81">
      <c r="A20" s="43">
        <v>5</v>
      </c>
      <c r="B20" s="99" t="s">
        <v>13</v>
      </c>
      <c r="C20" s="99" t="s">
        <v>14</v>
      </c>
      <c r="D20" s="40" t="s">
        <v>372</v>
      </c>
      <c r="E20" s="40" t="s">
        <v>115</v>
      </c>
      <c r="F20" s="195" t="s">
        <v>118</v>
      </c>
    </row>
    <row r="21" spans="1:6" ht="40.5">
      <c r="A21" s="27"/>
      <c r="B21" s="26"/>
      <c r="C21" s="26"/>
      <c r="D21" s="23" t="s">
        <v>373</v>
      </c>
      <c r="E21" s="23" t="s">
        <v>131</v>
      </c>
      <c r="F21" s="80" t="s">
        <v>193</v>
      </c>
    </row>
    <row r="22" spans="1:6" ht="40.5">
      <c r="A22" s="27">
        <v>6</v>
      </c>
      <c r="B22" s="26" t="s">
        <v>15</v>
      </c>
      <c r="C22" s="26" t="s">
        <v>16</v>
      </c>
      <c r="D22" s="23" t="s">
        <v>374</v>
      </c>
      <c r="E22" s="23" t="s">
        <v>131</v>
      </c>
      <c r="F22" s="80" t="s">
        <v>132</v>
      </c>
    </row>
    <row r="23" spans="1:6" ht="40.5">
      <c r="A23" s="27">
        <v>7</v>
      </c>
      <c r="B23" s="26" t="s">
        <v>108</v>
      </c>
      <c r="C23" s="26" t="s">
        <v>109</v>
      </c>
      <c r="D23" s="23" t="s">
        <v>395</v>
      </c>
      <c r="E23" s="23" t="s">
        <v>131</v>
      </c>
      <c r="F23" s="80" t="s">
        <v>193</v>
      </c>
    </row>
    <row r="24" spans="1:6">
      <c r="A24" s="4"/>
      <c r="B24" s="15"/>
      <c r="C24" s="15"/>
      <c r="D24" s="15"/>
      <c r="E24" s="15"/>
      <c r="F24" s="4"/>
    </row>
    <row r="25" spans="1:6">
      <c r="A25" s="85"/>
      <c r="B25" s="79"/>
      <c r="C25" s="79"/>
      <c r="D25" s="86"/>
      <c r="E25" s="79"/>
      <c r="F25" s="85"/>
    </row>
    <row r="26" spans="1:6" ht="40.5">
      <c r="A26" s="27">
        <v>8</v>
      </c>
      <c r="B26" s="26" t="s">
        <v>17</v>
      </c>
      <c r="C26" s="26" t="s">
        <v>112</v>
      </c>
      <c r="D26" s="23" t="s">
        <v>119</v>
      </c>
      <c r="E26" s="23" t="s">
        <v>56</v>
      </c>
      <c r="F26" s="80" t="s">
        <v>57</v>
      </c>
    </row>
    <row r="27" spans="1:6" ht="101.25">
      <c r="A27" s="27"/>
      <c r="B27" s="26"/>
      <c r="C27" s="26"/>
      <c r="D27" s="23" t="s">
        <v>120</v>
      </c>
      <c r="E27" s="23" t="s">
        <v>121</v>
      </c>
      <c r="F27" s="80" t="s">
        <v>117</v>
      </c>
    </row>
    <row r="28" spans="1:6">
      <c r="A28" s="27"/>
      <c r="B28" s="26"/>
      <c r="C28" s="26"/>
      <c r="D28" s="23"/>
      <c r="E28" s="23"/>
      <c r="F28" s="80"/>
    </row>
    <row r="29" spans="1:6">
      <c r="A29" s="4">
        <v>9</v>
      </c>
      <c r="B29" s="15" t="s">
        <v>21</v>
      </c>
      <c r="C29" s="15" t="s">
        <v>110</v>
      </c>
      <c r="D29" s="15"/>
      <c r="E29" s="15"/>
      <c r="F29" s="4"/>
    </row>
    <row r="30" spans="1:6">
      <c r="A30" s="4"/>
      <c r="B30" s="15"/>
      <c r="C30" s="15"/>
      <c r="D30" s="15"/>
      <c r="E30" s="15"/>
      <c r="F30" s="4"/>
    </row>
    <row r="31" spans="1:6">
      <c r="A31" s="8"/>
      <c r="B31" s="22"/>
      <c r="C31" s="22"/>
      <c r="D31" s="22"/>
      <c r="E31" s="22"/>
      <c r="F31" s="8"/>
    </row>
    <row r="32" spans="1:6">
      <c r="A32" s="196"/>
      <c r="B32" s="196" t="s">
        <v>23</v>
      </c>
      <c r="C32" s="197"/>
      <c r="D32" s="29"/>
      <c r="E32" s="29"/>
      <c r="F32" s="28"/>
    </row>
    <row r="33" spans="1:6" ht="60.75">
      <c r="A33" s="80">
        <v>10</v>
      </c>
      <c r="B33" s="23" t="s">
        <v>24</v>
      </c>
      <c r="C33" s="23" t="s">
        <v>25</v>
      </c>
      <c r="D33" s="23" t="s">
        <v>375</v>
      </c>
      <c r="E33" s="26" t="s">
        <v>129</v>
      </c>
      <c r="F33" s="80" t="s">
        <v>130</v>
      </c>
    </row>
    <row r="34" spans="1:6" ht="60.75">
      <c r="A34" s="80"/>
      <c r="B34" s="23"/>
      <c r="C34" s="23"/>
      <c r="D34" s="23" t="s">
        <v>376</v>
      </c>
      <c r="E34" s="23" t="s">
        <v>204</v>
      </c>
      <c r="F34" s="80" t="s">
        <v>205</v>
      </c>
    </row>
    <row r="35" spans="1:6">
      <c r="A35" s="4">
        <v>11</v>
      </c>
      <c r="B35" s="14" t="s">
        <v>26</v>
      </c>
      <c r="C35" s="15" t="s">
        <v>27</v>
      </c>
      <c r="D35" s="15"/>
      <c r="E35" s="15"/>
      <c r="F35" s="4"/>
    </row>
    <row r="36" spans="1:6">
      <c r="A36" s="4">
        <v>12</v>
      </c>
      <c r="B36" s="14" t="s">
        <v>28</v>
      </c>
      <c r="C36" s="15" t="s">
        <v>29</v>
      </c>
      <c r="D36" s="15"/>
      <c r="E36" s="15"/>
      <c r="F36" s="4"/>
    </row>
    <row r="37" spans="1:6" ht="101.25">
      <c r="A37" s="27">
        <v>13</v>
      </c>
      <c r="B37" s="25" t="s">
        <v>30</v>
      </c>
      <c r="C37" s="26" t="s">
        <v>31</v>
      </c>
      <c r="D37" s="23" t="s">
        <v>377</v>
      </c>
      <c r="E37" s="23" t="s">
        <v>121</v>
      </c>
      <c r="F37" s="80" t="s">
        <v>117</v>
      </c>
    </row>
    <row r="38" spans="1:6">
      <c r="A38" s="4">
        <v>14</v>
      </c>
      <c r="B38" s="14" t="s">
        <v>113</v>
      </c>
      <c r="C38" s="15" t="s">
        <v>114</v>
      </c>
      <c r="D38" s="15"/>
      <c r="E38" s="15"/>
      <c r="F38" s="4"/>
    </row>
    <row r="39" spans="1:6" ht="60.75">
      <c r="A39" s="27">
        <v>15</v>
      </c>
      <c r="B39" s="26" t="s">
        <v>134</v>
      </c>
      <c r="C39" s="26" t="s">
        <v>206</v>
      </c>
      <c r="D39" s="23" t="s">
        <v>378</v>
      </c>
      <c r="E39" s="23" t="s">
        <v>204</v>
      </c>
      <c r="F39" s="80" t="s">
        <v>205</v>
      </c>
    </row>
    <row r="40" spans="1:6">
      <c r="A40" s="4">
        <v>16</v>
      </c>
      <c r="B40" s="15" t="s">
        <v>32</v>
      </c>
      <c r="C40" s="15" t="s">
        <v>18</v>
      </c>
      <c r="D40" s="15"/>
      <c r="E40" s="15"/>
      <c r="F40" s="4"/>
    </row>
    <row r="41" spans="1:6">
      <c r="A41" s="6"/>
      <c r="B41" s="6" t="s">
        <v>33</v>
      </c>
      <c r="C41" s="18"/>
      <c r="D41" s="15"/>
      <c r="E41" s="15"/>
      <c r="F41" s="4"/>
    </row>
    <row r="42" spans="1:6" ht="40.5">
      <c r="A42" s="30">
        <v>17</v>
      </c>
      <c r="B42" s="32" t="s">
        <v>34</v>
      </c>
      <c r="C42" s="32" t="s">
        <v>35</v>
      </c>
      <c r="D42" s="32" t="s">
        <v>396</v>
      </c>
      <c r="E42" s="202" t="s">
        <v>131</v>
      </c>
      <c r="F42" s="30" t="s">
        <v>397</v>
      </c>
    </row>
    <row r="43" spans="1:6" ht="40.5">
      <c r="A43" s="198">
        <v>18</v>
      </c>
      <c r="B43" s="199" t="s">
        <v>36</v>
      </c>
      <c r="C43" s="200" t="s">
        <v>37</v>
      </c>
      <c r="D43" s="45" t="s">
        <v>124</v>
      </c>
      <c r="E43" s="45" t="s">
        <v>54</v>
      </c>
      <c r="F43" s="201" t="s">
        <v>125</v>
      </c>
    </row>
    <row r="44" spans="1:6" ht="60.75">
      <c r="A44" s="27">
        <v>19</v>
      </c>
      <c r="B44" s="26" t="s">
        <v>38</v>
      </c>
      <c r="C44" s="26" t="s">
        <v>37</v>
      </c>
      <c r="D44" s="94" t="s">
        <v>386</v>
      </c>
      <c r="E44" s="188" t="s">
        <v>384</v>
      </c>
      <c r="F44" s="95" t="s">
        <v>385</v>
      </c>
    </row>
    <row r="45" spans="1:6">
      <c r="A45" s="82"/>
      <c r="B45" s="83"/>
      <c r="C45" s="83"/>
      <c r="D45" s="84"/>
      <c r="E45" s="83"/>
      <c r="F45" s="82"/>
    </row>
    <row r="46" spans="1:6">
      <c r="A46" s="7"/>
      <c r="B46" s="6" t="s">
        <v>39</v>
      </c>
      <c r="C46" s="20"/>
      <c r="D46" s="15"/>
      <c r="E46" s="15"/>
      <c r="F46" s="4"/>
    </row>
    <row r="47" spans="1:6" ht="81">
      <c r="A47" s="27">
        <v>20</v>
      </c>
      <c r="B47" s="25" t="s">
        <v>40</v>
      </c>
      <c r="C47" s="26" t="s">
        <v>41</v>
      </c>
      <c r="D47" s="23" t="s">
        <v>379</v>
      </c>
      <c r="E47" s="23" t="s">
        <v>122</v>
      </c>
      <c r="F47" s="80" t="s">
        <v>123</v>
      </c>
    </row>
    <row r="48" spans="1:6" ht="60.75">
      <c r="A48" s="27"/>
      <c r="B48" s="25"/>
      <c r="C48" s="26"/>
      <c r="D48" s="23" t="s">
        <v>376</v>
      </c>
      <c r="E48" s="23" t="s">
        <v>204</v>
      </c>
      <c r="F48" s="80" t="s">
        <v>205</v>
      </c>
    </row>
    <row r="49" spans="1:6">
      <c r="A49" s="27">
        <v>21</v>
      </c>
      <c r="B49" s="25" t="s">
        <v>195</v>
      </c>
      <c r="C49" s="26" t="s">
        <v>196</v>
      </c>
      <c r="D49" s="23"/>
      <c r="E49" s="23"/>
      <c r="F49" s="80"/>
    </row>
    <row r="50" spans="1:6" ht="40.5">
      <c r="A50" s="27">
        <v>22</v>
      </c>
      <c r="B50" s="26" t="s">
        <v>19</v>
      </c>
      <c r="C50" s="26" t="s">
        <v>111</v>
      </c>
      <c r="D50" s="23" t="s">
        <v>380</v>
      </c>
      <c r="E50" s="23" t="s">
        <v>131</v>
      </c>
      <c r="F50" s="26" t="s">
        <v>133</v>
      </c>
    </row>
    <row r="51" spans="1:6" ht="81">
      <c r="A51" s="30"/>
      <c r="B51" s="32"/>
      <c r="C51" s="32"/>
      <c r="D51" s="33" t="s">
        <v>381</v>
      </c>
      <c r="E51" s="33" t="s">
        <v>202</v>
      </c>
      <c r="F51" s="30" t="s">
        <v>203</v>
      </c>
    </row>
    <row r="52" spans="1:6" ht="60.75">
      <c r="A52" s="43"/>
      <c r="B52" s="99"/>
      <c r="C52" s="99"/>
      <c r="D52" s="40" t="s">
        <v>371</v>
      </c>
      <c r="E52" s="40" t="s">
        <v>204</v>
      </c>
      <c r="F52" s="195" t="s">
        <v>205</v>
      </c>
    </row>
    <row r="53" spans="1:6" ht="101.25">
      <c r="A53" s="89">
        <v>23</v>
      </c>
      <c r="B53" s="96" t="s">
        <v>42</v>
      </c>
      <c r="C53" s="90" t="s">
        <v>43</v>
      </c>
      <c r="D53" s="78" t="s">
        <v>382</v>
      </c>
      <c r="E53" s="78" t="s">
        <v>116</v>
      </c>
      <c r="F53" s="89" t="s">
        <v>117</v>
      </c>
    </row>
    <row r="54" spans="1:6" ht="81">
      <c r="A54" s="91"/>
      <c r="B54" s="91"/>
      <c r="C54" s="91"/>
      <c r="D54" s="94" t="s">
        <v>381</v>
      </c>
      <c r="E54" s="94" t="s">
        <v>202</v>
      </c>
      <c r="F54" s="95" t="s">
        <v>203</v>
      </c>
    </row>
    <row r="55" spans="1:6" ht="60.75">
      <c r="A55" s="91"/>
      <c r="B55" s="91"/>
      <c r="C55" s="91"/>
      <c r="D55" s="94" t="s">
        <v>383</v>
      </c>
      <c r="E55" s="188" t="s">
        <v>384</v>
      </c>
      <c r="F55" s="95" t="s">
        <v>385</v>
      </c>
    </row>
  </sheetData>
  <mergeCells count="8">
    <mergeCell ref="A6:F6"/>
    <mergeCell ref="A7:F7"/>
    <mergeCell ref="D9:D10"/>
    <mergeCell ref="E9:E10"/>
    <mergeCell ref="F9:F10"/>
    <mergeCell ref="A9:A10"/>
    <mergeCell ref="B9:B10"/>
    <mergeCell ref="C9:C10"/>
  </mergeCells>
  <pageMargins left="0.31496062992125984" right="0.31496062992125984" top="0.15748031496062992" bottom="0.15748031496062992" header="0" footer="0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2"/>
  <sheetViews>
    <sheetView topLeftCell="A38" workbookViewId="0">
      <selection activeCell="B55" sqref="B55"/>
    </sheetView>
  </sheetViews>
  <sheetFormatPr defaultRowHeight="20.25"/>
  <cols>
    <col min="1" max="1" width="9" style="2"/>
    <col min="2" max="2" width="20.25" style="2" customWidth="1"/>
    <col min="3" max="3" width="29.625" style="2" customWidth="1"/>
    <col min="4" max="4" width="28.25" style="2" customWidth="1"/>
    <col min="5" max="5" width="21.75" style="2" customWidth="1"/>
    <col min="6" max="6" width="19.75" style="1" customWidth="1"/>
    <col min="7" max="16384" width="9" style="2"/>
  </cols>
  <sheetData>
    <row r="1" spans="1:6" hidden="1">
      <c r="A1" s="1">
        <v>1</v>
      </c>
      <c r="B1" s="2" t="s">
        <v>0</v>
      </c>
      <c r="C1" s="2" t="s">
        <v>1</v>
      </c>
    </row>
    <row r="2" spans="1:6" hidden="1">
      <c r="A2" s="1">
        <v>2</v>
      </c>
      <c r="B2" s="2" t="s">
        <v>2</v>
      </c>
      <c r="C2" s="2" t="s">
        <v>3</v>
      </c>
    </row>
    <row r="3" spans="1:6" hidden="1">
      <c r="A3" s="1">
        <v>3</v>
      </c>
      <c r="B3" s="2" t="s">
        <v>4</v>
      </c>
      <c r="C3" s="2" t="s">
        <v>3</v>
      </c>
    </row>
    <row r="4" spans="1:6" hidden="1">
      <c r="A4" s="1">
        <v>4</v>
      </c>
      <c r="B4" s="2" t="s">
        <v>5</v>
      </c>
      <c r="C4" s="2" t="s">
        <v>3</v>
      </c>
    </row>
    <row r="5" spans="1:6">
      <c r="A5" s="1"/>
    </row>
    <row r="6" spans="1:6">
      <c r="A6" s="1"/>
    </row>
    <row r="7" spans="1:6">
      <c r="A7" s="238" t="s">
        <v>158</v>
      </c>
      <c r="B7" s="238"/>
      <c r="C7" s="238"/>
      <c r="D7" s="238"/>
      <c r="E7" s="238"/>
      <c r="F7" s="238"/>
    </row>
    <row r="8" spans="1:6">
      <c r="A8" s="238" t="s">
        <v>159</v>
      </c>
      <c r="B8" s="238"/>
      <c r="C8" s="238"/>
      <c r="D8" s="238"/>
      <c r="E8" s="238"/>
      <c r="F8" s="238"/>
    </row>
    <row r="9" spans="1:6" ht="21" thickBot="1">
      <c r="A9" s="1"/>
    </row>
    <row r="10" spans="1:6" s="10" customFormat="1">
      <c r="A10" s="246" t="s">
        <v>44</v>
      </c>
      <c r="B10" s="246" t="s">
        <v>45</v>
      </c>
      <c r="C10" s="246" t="s">
        <v>46</v>
      </c>
      <c r="D10" s="246" t="s">
        <v>53</v>
      </c>
      <c r="E10" s="246" t="s">
        <v>48</v>
      </c>
      <c r="F10" s="246" t="s">
        <v>49</v>
      </c>
    </row>
    <row r="11" spans="1:6" s="10" customFormat="1" ht="21" thickBot="1">
      <c r="A11" s="247"/>
      <c r="B11" s="247"/>
      <c r="C11" s="247"/>
      <c r="D11" s="248"/>
      <c r="E11" s="248"/>
      <c r="F11" s="248"/>
    </row>
    <row r="12" spans="1:6">
      <c r="A12" s="97"/>
      <c r="B12" s="98" t="s">
        <v>8</v>
      </c>
      <c r="C12" s="97"/>
      <c r="D12" s="29"/>
      <c r="E12" s="29"/>
      <c r="F12" s="28"/>
    </row>
    <row r="13" spans="1:6">
      <c r="A13" s="4">
        <v>1</v>
      </c>
      <c r="B13" s="14" t="s">
        <v>136</v>
      </c>
      <c r="C13" s="15" t="s">
        <v>137</v>
      </c>
      <c r="D13" s="23"/>
      <c r="E13" s="23"/>
      <c r="F13" s="4"/>
    </row>
    <row r="14" spans="1:6">
      <c r="A14" s="27">
        <v>2</v>
      </c>
      <c r="B14" s="25" t="s">
        <v>138</v>
      </c>
      <c r="C14" s="26" t="s">
        <v>139</v>
      </c>
      <c r="D14" s="23"/>
      <c r="E14" s="23"/>
      <c r="F14" s="80"/>
    </row>
    <row r="15" spans="1:6" ht="81">
      <c r="A15" s="27">
        <v>3</v>
      </c>
      <c r="B15" s="25" t="s">
        <v>140</v>
      </c>
      <c r="C15" s="26" t="s">
        <v>139</v>
      </c>
      <c r="D15" s="23" t="s">
        <v>387</v>
      </c>
      <c r="E15" s="23" t="s">
        <v>189</v>
      </c>
      <c r="F15" s="80" t="s">
        <v>190</v>
      </c>
    </row>
    <row r="16" spans="1:6">
      <c r="A16" s="27">
        <v>4</v>
      </c>
      <c r="B16" s="26" t="s">
        <v>141</v>
      </c>
      <c r="C16" s="26" t="s">
        <v>139</v>
      </c>
      <c r="D16" s="23"/>
      <c r="E16" s="23"/>
      <c r="F16" s="80"/>
    </row>
    <row r="17" spans="1:6">
      <c r="A17" s="27">
        <v>5</v>
      </c>
      <c r="B17" s="26" t="s">
        <v>142</v>
      </c>
      <c r="C17" s="26" t="s">
        <v>139</v>
      </c>
      <c r="D17" s="23"/>
      <c r="E17" s="23"/>
      <c r="F17" s="80"/>
    </row>
    <row r="18" spans="1:6">
      <c r="A18" s="27">
        <v>6</v>
      </c>
      <c r="B18" s="26" t="s">
        <v>197</v>
      </c>
      <c r="C18" s="26" t="s">
        <v>199</v>
      </c>
      <c r="D18" s="23"/>
      <c r="E18" s="23"/>
      <c r="F18" s="80"/>
    </row>
    <row r="19" spans="1:6">
      <c r="A19" s="27">
        <v>7</v>
      </c>
      <c r="B19" s="26" t="s">
        <v>198</v>
      </c>
      <c r="C19" s="26" t="s">
        <v>199</v>
      </c>
      <c r="D19" s="23"/>
      <c r="E19" s="23"/>
      <c r="F19" s="80"/>
    </row>
    <row r="20" spans="1:6" ht="81">
      <c r="A20" s="27">
        <v>8</v>
      </c>
      <c r="B20" s="26" t="s">
        <v>143</v>
      </c>
      <c r="C20" s="26" t="s">
        <v>144</v>
      </c>
      <c r="D20" s="23" t="s">
        <v>387</v>
      </c>
      <c r="E20" s="23" t="s">
        <v>189</v>
      </c>
      <c r="F20" s="80" t="s">
        <v>190</v>
      </c>
    </row>
    <row r="21" spans="1:6" ht="81">
      <c r="A21" s="27">
        <v>9</v>
      </c>
      <c r="B21" s="26" t="s">
        <v>145</v>
      </c>
      <c r="C21" s="26" t="s">
        <v>146</v>
      </c>
      <c r="D21" s="23" t="s">
        <v>387</v>
      </c>
      <c r="E21" s="23" t="s">
        <v>189</v>
      </c>
      <c r="F21" s="80" t="s">
        <v>190</v>
      </c>
    </row>
    <row r="22" spans="1:6" ht="81">
      <c r="A22" s="27"/>
      <c r="B22" s="26"/>
      <c r="C22" s="26"/>
      <c r="D22" s="23" t="s">
        <v>381</v>
      </c>
      <c r="E22" s="23" t="s">
        <v>202</v>
      </c>
      <c r="F22" s="27" t="s">
        <v>203</v>
      </c>
    </row>
    <row r="23" spans="1:6" ht="60.75">
      <c r="A23" s="27"/>
      <c r="B23" s="26"/>
      <c r="C23" s="26"/>
      <c r="D23" s="23" t="s">
        <v>371</v>
      </c>
      <c r="E23" s="23" t="s">
        <v>204</v>
      </c>
      <c r="F23" s="80" t="s">
        <v>205</v>
      </c>
    </row>
    <row r="24" spans="1:6" ht="81">
      <c r="A24" s="27">
        <v>10</v>
      </c>
      <c r="B24" s="26" t="s">
        <v>147</v>
      </c>
      <c r="C24" s="26" t="s">
        <v>148</v>
      </c>
      <c r="D24" s="23" t="s">
        <v>387</v>
      </c>
      <c r="E24" s="23" t="s">
        <v>189</v>
      </c>
      <c r="F24" s="80" t="s">
        <v>190</v>
      </c>
    </row>
    <row r="25" spans="1:6" ht="81">
      <c r="A25" s="92"/>
      <c r="B25" s="93"/>
      <c r="C25" s="93"/>
      <c r="D25" s="74" t="s">
        <v>381</v>
      </c>
      <c r="E25" s="74" t="s">
        <v>202</v>
      </c>
      <c r="F25" s="92" t="s">
        <v>203</v>
      </c>
    </row>
    <row r="26" spans="1:6">
      <c r="A26" s="6"/>
      <c r="B26" s="6" t="s">
        <v>23</v>
      </c>
      <c r="C26" s="18"/>
      <c r="D26" s="15"/>
      <c r="E26" s="15"/>
      <c r="F26" s="4"/>
    </row>
    <row r="27" spans="1:6" ht="81">
      <c r="A27" s="80">
        <v>11</v>
      </c>
      <c r="B27" s="23" t="s">
        <v>149</v>
      </c>
      <c r="C27" s="23" t="s">
        <v>150</v>
      </c>
      <c r="D27" s="23" t="s">
        <v>387</v>
      </c>
      <c r="E27" s="23" t="s">
        <v>189</v>
      </c>
      <c r="F27" s="80" t="s">
        <v>190</v>
      </c>
    </row>
    <row r="28" spans="1:6" ht="81">
      <c r="A28" s="80"/>
      <c r="B28" s="23"/>
      <c r="C28" s="23"/>
      <c r="D28" s="23" t="s">
        <v>381</v>
      </c>
      <c r="E28" s="23" t="s">
        <v>202</v>
      </c>
      <c r="F28" s="27" t="s">
        <v>203</v>
      </c>
    </row>
    <row r="29" spans="1:6" ht="81">
      <c r="A29" s="27">
        <v>12</v>
      </c>
      <c r="B29" s="25" t="s">
        <v>151</v>
      </c>
      <c r="C29" s="26" t="s">
        <v>152</v>
      </c>
      <c r="D29" s="23" t="s">
        <v>387</v>
      </c>
      <c r="E29" s="23" t="s">
        <v>189</v>
      </c>
      <c r="F29" s="80" t="s">
        <v>190</v>
      </c>
    </row>
    <row r="30" spans="1:6" ht="81">
      <c r="A30" s="27">
        <v>13</v>
      </c>
      <c r="B30" s="25" t="s">
        <v>153</v>
      </c>
      <c r="C30" s="26" t="s">
        <v>152</v>
      </c>
      <c r="D30" s="23" t="s">
        <v>387</v>
      </c>
      <c r="E30" s="23" t="s">
        <v>189</v>
      </c>
      <c r="F30" s="80" t="s">
        <v>190</v>
      </c>
    </row>
    <row r="31" spans="1:6" ht="81">
      <c r="A31" s="27"/>
      <c r="B31" s="25"/>
      <c r="C31" s="26"/>
      <c r="D31" s="23" t="s">
        <v>381</v>
      </c>
      <c r="E31" s="23" t="s">
        <v>202</v>
      </c>
      <c r="F31" s="27" t="s">
        <v>203</v>
      </c>
    </row>
    <row r="32" spans="1:6" ht="101.25">
      <c r="A32" s="27">
        <v>14</v>
      </c>
      <c r="B32" s="25" t="s">
        <v>154</v>
      </c>
      <c r="C32" s="26" t="s">
        <v>200</v>
      </c>
      <c r="D32" s="23" t="s">
        <v>377</v>
      </c>
      <c r="E32" s="23" t="s">
        <v>121</v>
      </c>
      <c r="F32" s="80" t="s">
        <v>117</v>
      </c>
    </row>
    <row r="33" spans="1:6" ht="60.75">
      <c r="A33" s="27"/>
      <c r="B33" s="25"/>
      <c r="C33" s="26"/>
      <c r="D33" s="23" t="s">
        <v>376</v>
      </c>
      <c r="E33" s="23" t="s">
        <v>204</v>
      </c>
      <c r="F33" s="80" t="s">
        <v>205</v>
      </c>
    </row>
    <row r="34" spans="1:6">
      <c r="A34" s="27">
        <v>15</v>
      </c>
      <c r="B34" s="25" t="s">
        <v>201</v>
      </c>
      <c r="C34" s="26" t="s">
        <v>155</v>
      </c>
      <c r="D34" s="23"/>
      <c r="E34" s="23"/>
      <c r="F34" s="80"/>
    </row>
    <row r="35" spans="1:6">
      <c r="A35" s="6"/>
      <c r="B35" s="6" t="s">
        <v>33</v>
      </c>
      <c r="C35" s="18"/>
      <c r="D35" s="15"/>
      <c r="E35" s="15"/>
      <c r="F35" s="4"/>
    </row>
    <row r="36" spans="1:6">
      <c r="A36" s="4">
        <v>16</v>
      </c>
      <c r="B36" s="15" t="s">
        <v>156</v>
      </c>
      <c r="C36" s="15" t="s">
        <v>157</v>
      </c>
      <c r="D36" s="15"/>
      <c r="E36" s="15"/>
      <c r="F36" s="4"/>
    </row>
    <row r="37" spans="1:6" ht="81">
      <c r="A37" s="27">
        <v>17</v>
      </c>
      <c r="B37" s="26" t="s">
        <v>161</v>
      </c>
      <c r="C37" s="26" t="s">
        <v>162</v>
      </c>
      <c r="D37" s="23" t="s">
        <v>188</v>
      </c>
      <c r="E37" s="23" t="s">
        <v>189</v>
      </c>
      <c r="F37" s="80" t="s">
        <v>190</v>
      </c>
    </row>
    <row r="38" spans="1:6">
      <c r="A38" s="4">
        <v>18</v>
      </c>
      <c r="B38" s="15" t="s">
        <v>163</v>
      </c>
      <c r="C38" s="15" t="s">
        <v>162</v>
      </c>
      <c r="D38" s="15"/>
      <c r="E38" s="15"/>
      <c r="F38" s="4"/>
    </row>
    <row r="39" spans="1:6">
      <c r="A39" s="4">
        <v>19</v>
      </c>
      <c r="B39" s="15" t="s">
        <v>164</v>
      </c>
      <c r="C39" s="15" t="s">
        <v>162</v>
      </c>
      <c r="D39" s="15"/>
      <c r="E39" s="15"/>
      <c r="F39" s="4"/>
    </row>
    <row r="40" spans="1:6" ht="81">
      <c r="A40" s="27">
        <v>20</v>
      </c>
      <c r="B40" s="26" t="s">
        <v>165</v>
      </c>
      <c r="C40" s="26" t="s">
        <v>137</v>
      </c>
      <c r="D40" s="23" t="s">
        <v>387</v>
      </c>
      <c r="E40" s="23" t="s">
        <v>189</v>
      </c>
      <c r="F40" s="80" t="s">
        <v>190</v>
      </c>
    </row>
    <row r="41" spans="1:6" ht="81">
      <c r="A41" s="27"/>
      <c r="B41" s="26"/>
      <c r="C41" s="26"/>
      <c r="D41" s="23" t="s">
        <v>381</v>
      </c>
      <c r="E41" s="23" t="s">
        <v>202</v>
      </c>
      <c r="F41" s="27" t="s">
        <v>203</v>
      </c>
    </row>
    <row r="42" spans="1:6" ht="81">
      <c r="A42" s="27">
        <v>21</v>
      </c>
      <c r="B42" s="26" t="s">
        <v>187</v>
      </c>
      <c r="C42" s="26" t="s">
        <v>155</v>
      </c>
      <c r="D42" s="23" t="s">
        <v>387</v>
      </c>
      <c r="E42" s="23" t="s">
        <v>189</v>
      </c>
      <c r="F42" s="80" t="s">
        <v>190</v>
      </c>
    </row>
    <row r="43" spans="1:6" ht="60.75">
      <c r="A43" s="27"/>
      <c r="B43" s="26"/>
      <c r="C43" s="26"/>
      <c r="D43" s="94" t="s">
        <v>388</v>
      </c>
      <c r="E43" s="188" t="s">
        <v>384</v>
      </c>
      <c r="F43" s="95" t="s">
        <v>385</v>
      </c>
    </row>
    <row r="44" spans="1:6" ht="81">
      <c r="A44" s="27">
        <v>22</v>
      </c>
      <c r="B44" s="26" t="s">
        <v>166</v>
      </c>
      <c r="C44" s="26" t="s">
        <v>167</v>
      </c>
      <c r="D44" s="23" t="s">
        <v>387</v>
      </c>
      <c r="E44" s="23" t="s">
        <v>189</v>
      </c>
      <c r="F44" s="80" t="s">
        <v>190</v>
      </c>
    </row>
    <row r="45" spans="1:6" ht="81">
      <c r="A45" s="27">
        <v>23</v>
      </c>
      <c r="B45" s="26" t="s">
        <v>168</v>
      </c>
      <c r="C45" s="26" t="s">
        <v>169</v>
      </c>
      <c r="D45" s="23" t="s">
        <v>387</v>
      </c>
      <c r="E45" s="23" t="s">
        <v>189</v>
      </c>
      <c r="F45" s="80" t="s">
        <v>190</v>
      </c>
    </row>
    <row r="46" spans="1:6">
      <c r="A46" s="4">
        <v>24</v>
      </c>
      <c r="B46" s="83" t="s">
        <v>170</v>
      </c>
      <c r="C46" s="83" t="s">
        <v>171</v>
      </c>
      <c r="D46" s="84"/>
      <c r="E46" s="83"/>
      <c r="F46" s="82"/>
    </row>
    <row r="47" spans="1:6">
      <c r="A47" s="7"/>
      <c r="B47" s="6" t="s">
        <v>39</v>
      </c>
      <c r="C47" s="20"/>
      <c r="D47" s="15"/>
      <c r="E47" s="15"/>
      <c r="F47" s="4"/>
    </row>
    <row r="48" spans="1:6" ht="101.25">
      <c r="A48" s="27">
        <v>25</v>
      </c>
      <c r="B48" s="25" t="s">
        <v>172</v>
      </c>
      <c r="C48" s="26" t="s">
        <v>173</v>
      </c>
      <c r="D48" s="23" t="s">
        <v>389</v>
      </c>
      <c r="E48" s="23" t="s">
        <v>191</v>
      </c>
      <c r="F48" s="80" t="s">
        <v>192</v>
      </c>
    </row>
    <row r="49" spans="1:6" ht="60.75">
      <c r="A49" s="27"/>
      <c r="B49" s="25"/>
      <c r="C49" s="26"/>
      <c r="D49" s="23" t="s">
        <v>392</v>
      </c>
      <c r="E49" s="23" t="s">
        <v>393</v>
      </c>
      <c r="F49" s="80" t="s">
        <v>394</v>
      </c>
    </row>
    <row r="50" spans="1:6">
      <c r="A50" s="27">
        <v>26</v>
      </c>
      <c r="B50" s="25" t="s">
        <v>174</v>
      </c>
      <c r="C50" s="26" t="s">
        <v>173</v>
      </c>
      <c r="D50" s="23"/>
      <c r="E50" s="23"/>
      <c r="F50" s="80"/>
    </row>
    <row r="51" spans="1:6" ht="101.25">
      <c r="A51" s="27">
        <v>27</v>
      </c>
      <c r="B51" s="25" t="s">
        <v>175</v>
      </c>
      <c r="C51" s="26" t="s">
        <v>173</v>
      </c>
      <c r="D51" s="23" t="s">
        <v>390</v>
      </c>
      <c r="E51" s="23" t="s">
        <v>189</v>
      </c>
      <c r="F51" s="80" t="s">
        <v>391</v>
      </c>
    </row>
    <row r="52" spans="1:6" ht="101.25">
      <c r="A52" s="27">
        <v>28</v>
      </c>
      <c r="B52" s="25" t="s">
        <v>176</v>
      </c>
      <c r="C52" s="26" t="s">
        <v>173</v>
      </c>
      <c r="D52" s="23" t="s">
        <v>390</v>
      </c>
      <c r="E52" s="23" t="s">
        <v>189</v>
      </c>
      <c r="F52" s="80" t="s">
        <v>391</v>
      </c>
    </row>
    <row r="53" spans="1:6" ht="101.25">
      <c r="A53" s="27">
        <v>29</v>
      </c>
      <c r="B53" s="25" t="s">
        <v>177</v>
      </c>
      <c r="C53" s="26" t="s">
        <v>173</v>
      </c>
      <c r="D53" s="23" t="s">
        <v>390</v>
      </c>
      <c r="E53" s="23" t="s">
        <v>189</v>
      </c>
      <c r="F53" s="80" t="s">
        <v>391</v>
      </c>
    </row>
    <row r="54" spans="1:6">
      <c r="A54" s="27">
        <v>30</v>
      </c>
      <c r="B54" s="25" t="s">
        <v>178</v>
      </c>
      <c r="C54" s="26" t="s">
        <v>173</v>
      </c>
      <c r="D54" s="23"/>
      <c r="E54" s="23"/>
      <c r="F54" s="80"/>
    </row>
    <row r="55" spans="1:6" ht="101.25">
      <c r="A55" s="27">
        <v>31</v>
      </c>
      <c r="B55" s="25" t="s">
        <v>179</v>
      </c>
      <c r="C55" s="26" t="s">
        <v>173</v>
      </c>
      <c r="D55" s="23" t="s">
        <v>390</v>
      </c>
      <c r="E55" s="23" t="s">
        <v>189</v>
      </c>
      <c r="F55" s="80" t="s">
        <v>391</v>
      </c>
    </row>
    <row r="56" spans="1:6">
      <c r="A56" s="27">
        <v>32</v>
      </c>
      <c r="B56" s="25" t="s">
        <v>207</v>
      </c>
      <c r="C56" s="26" t="s">
        <v>173</v>
      </c>
      <c r="D56" s="23"/>
      <c r="E56" s="23"/>
      <c r="F56" s="80"/>
    </row>
    <row r="57" spans="1:6">
      <c r="A57" s="27">
        <v>33</v>
      </c>
      <c r="B57" s="25" t="s">
        <v>180</v>
      </c>
      <c r="C57" s="26" t="s">
        <v>185</v>
      </c>
      <c r="D57" s="23"/>
      <c r="E57" s="23"/>
      <c r="F57" s="80"/>
    </row>
    <row r="58" spans="1:6">
      <c r="A58" s="27">
        <v>34</v>
      </c>
      <c r="B58" s="25" t="s">
        <v>181</v>
      </c>
      <c r="C58" s="26" t="s">
        <v>186</v>
      </c>
      <c r="D58" s="23"/>
      <c r="E58" s="23"/>
      <c r="F58" s="80"/>
    </row>
    <row r="59" spans="1:6">
      <c r="A59" s="27">
        <v>35</v>
      </c>
      <c r="B59" s="25" t="s">
        <v>182</v>
      </c>
      <c r="C59" s="26" t="s">
        <v>186</v>
      </c>
      <c r="D59" s="23"/>
      <c r="E59" s="23"/>
      <c r="F59" s="80"/>
    </row>
    <row r="60" spans="1:6">
      <c r="A60" s="27">
        <v>36</v>
      </c>
      <c r="B60" s="25" t="s">
        <v>183</v>
      </c>
      <c r="C60" s="26" t="s">
        <v>186</v>
      </c>
      <c r="D60" s="23"/>
      <c r="E60" s="23"/>
      <c r="F60" s="80"/>
    </row>
    <row r="61" spans="1:6" ht="81">
      <c r="A61" s="27">
        <v>37</v>
      </c>
      <c r="B61" s="25" t="s">
        <v>184</v>
      </c>
      <c r="C61" s="26" t="s">
        <v>155</v>
      </c>
      <c r="D61" s="23" t="s">
        <v>387</v>
      </c>
      <c r="E61" s="23" t="s">
        <v>189</v>
      </c>
      <c r="F61" s="80" t="s">
        <v>190</v>
      </c>
    </row>
    <row r="62" spans="1:6" ht="81">
      <c r="A62" s="30"/>
      <c r="B62" s="31"/>
      <c r="C62" s="32"/>
      <c r="D62" s="33" t="s">
        <v>381</v>
      </c>
      <c r="E62" s="33" t="s">
        <v>202</v>
      </c>
      <c r="F62" s="30" t="s">
        <v>203</v>
      </c>
    </row>
  </sheetData>
  <mergeCells count="8">
    <mergeCell ref="A10:A11"/>
    <mergeCell ref="B10:B11"/>
    <mergeCell ref="C10:C11"/>
    <mergeCell ref="A7:F7"/>
    <mergeCell ref="A8:F8"/>
    <mergeCell ref="D10:D11"/>
    <mergeCell ref="E10:E11"/>
    <mergeCell ref="F10:F11"/>
  </mergeCells>
  <pageMargins left="0.11811023622047245" right="0.11811023622047245" top="0.15748031496062992" bottom="0.15748031496062992" header="0" footer="0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2"/>
  <sheetViews>
    <sheetView tabSelected="1" topLeftCell="A5" workbookViewId="0">
      <selection activeCell="E58" sqref="E58"/>
    </sheetView>
  </sheetViews>
  <sheetFormatPr defaultRowHeight="20.25"/>
  <cols>
    <col min="1" max="1" width="7.625" style="2" customWidth="1"/>
    <col min="2" max="2" width="20.25" style="2" customWidth="1"/>
    <col min="3" max="3" width="19.5" style="2" customWidth="1"/>
    <col min="4" max="4" width="40.125" style="2" customWidth="1"/>
    <col min="5" max="5" width="24" style="2" customWidth="1"/>
    <col min="6" max="6" width="22.375" style="1" customWidth="1"/>
    <col min="7" max="16384" width="9" style="2"/>
  </cols>
  <sheetData>
    <row r="1" spans="1:6" hidden="1">
      <c r="A1" s="1">
        <v>1</v>
      </c>
      <c r="B1" s="2" t="s">
        <v>0</v>
      </c>
      <c r="C1" s="2" t="s">
        <v>1</v>
      </c>
    </row>
    <row r="2" spans="1:6" hidden="1">
      <c r="A2" s="1">
        <v>2</v>
      </c>
      <c r="B2" s="2" t="s">
        <v>2</v>
      </c>
      <c r="C2" s="2" t="s">
        <v>3</v>
      </c>
    </row>
    <row r="3" spans="1:6" hidden="1">
      <c r="A3" s="1">
        <v>3</v>
      </c>
      <c r="B3" s="2" t="s">
        <v>4</v>
      </c>
      <c r="C3" s="2" t="s">
        <v>3</v>
      </c>
    </row>
    <row r="4" spans="1:6" hidden="1">
      <c r="A4" s="1">
        <v>4</v>
      </c>
      <c r="B4" s="2" t="s">
        <v>5</v>
      </c>
      <c r="C4" s="2" t="s">
        <v>3</v>
      </c>
    </row>
    <row r="5" spans="1:6">
      <c r="A5" s="238" t="s">
        <v>452</v>
      </c>
      <c r="B5" s="238"/>
      <c r="C5" s="238"/>
      <c r="D5" s="238"/>
      <c r="E5" s="238"/>
      <c r="F5" s="238"/>
    </row>
    <row r="6" spans="1:6">
      <c r="A6" s="238" t="s">
        <v>453</v>
      </c>
      <c r="B6" s="238"/>
      <c r="C6" s="238"/>
      <c r="D6" s="238"/>
      <c r="E6" s="238"/>
      <c r="F6" s="238"/>
    </row>
    <row r="7" spans="1:6" ht="21" thickBot="1">
      <c r="A7" s="251" t="s">
        <v>532</v>
      </c>
      <c r="B7" s="251"/>
      <c r="C7" s="251"/>
      <c r="D7" s="251"/>
      <c r="E7" s="251"/>
      <c r="F7" s="251"/>
    </row>
    <row r="8" spans="1:6" s="10" customFormat="1">
      <c r="A8" s="243" t="s">
        <v>44</v>
      </c>
      <c r="B8" s="239" t="s">
        <v>456</v>
      </c>
      <c r="C8" s="239" t="s">
        <v>221</v>
      </c>
      <c r="D8" s="239" t="s">
        <v>400</v>
      </c>
      <c r="E8" s="239" t="s">
        <v>48</v>
      </c>
      <c r="F8" s="239" t="s">
        <v>49</v>
      </c>
    </row>
    <row r="9" spans="1:6" s="10" customFormat="1" ht="21" thickBot="1">
      <c r="A9" s="244"/>
      <c r="B9" s="245"/>
      <c r="C9" s="245"/>
      <c r="D9" s="240"/>
      <c r="E9" s="240"/>
      <c r="F9" s="240"/>
    </row>
    <row r="10" spans="1:6" ht="60.75">
      <c r="A10" s="43">
        <v>1</v>
      </c>
      <c r="B10" s="99" t="s">
        <v>458</v>
      </c>
      <c r="C10" s="99" t="s">
        <v>454</v>
      </c>
      <c r="D10" s="23" t="s">
        <v>480</v>
      </c>
      <c r="E10" s="23" t="s">
        <v>481</v>
      </c>
      <c r="F10" s="210" t="s">
        <v>482</v>
      </c>
    </row>
    <row r="11" spans="1:6">
      <c r="A11" s="17"/>
      <c r="B11" s="209" t="s">
        <v>8</v>
      </c>
      <c r="C11" s="17"/>
      <c r="D11" s="15"/>
      <c r="E11" s="15"/>
      <c r="F11" s="4"/>
    </row>
    <row r="12" spans="1:6" ht="40.5">
      <c r="A12" s="27">
        <v>2</v>
      </c>
      <c r="B12" s="25" t="s">
        <v>459</v>
      </c>
      <c r="C12" s="26" t="s">
        <v>455</v>
      </c>
      <c r="D12" s="23" t="s">
        <v>483</v>
      </c>
      <c r="E12" s="23" t="s">
        <v>481</v>
      </c>
      <c r="F12" s="27" t="s">
        <v>484</v>
      </c>
    </row>
    <row r="13" spans="1:6" ht="40.5">
      <c r="A13" s="27"/>
      <c r="B13" s="25"/>
      <c r="C13" s="26"/>
      <c r="D13" s="78" t="s">
        <v>491</v>
      </c>
      <c r="E13" s="78" t="s">
        <v>492</v>
      </c>
      <c r="F13" s="89" t="s">
        <v>493</v>
      </c>
    </row>
    <row r="14" spans="1:6" ht="60.75">
      <c r="A14" s="89"/>
      <c r="B14" s="96"/>
      <c r="C14" s="90"/>
      <c r="D14" s="78" t="s">
        <v>486</v>
      </c>
      <c r="E14" s="78" t="s">
        <v>487</v>
      </c>
      <c r="F14" s="89" t="s">
        <v>488</v>
      </c>
    </row>
    <row r="15" spans="1:6">
      <c r="A15" s="27"/>
      <c r="B15" s="25"/>
      <c r="C15" s="26"/>
      <c r="D15" s="78" t="s">
        <v>494</v>
      </c>
      <c r="E15" s="23" t="s">
        <v>481</v>
      </c>
      <c r="F15" s="89" t="s">
        <v>495</v>
      </c>
    </row>
    <row r="16" spans="1:6" ht="60.75">
      <c r="A16" s="27"/>
      <c r="B16" s="25"/>
      <c r="C16" s="26"/>
      <c r="D16" s="78" t="s">
        <v>500</v>
      </c>
      <c r="E16" s="74" t="s">
        <v>498</v>
      </c>
      <c r="F16" s="89" t="s">
        <v>501</v>
      </c>
    </row>
    <row r="17" spans="1:6" ht="40.5">
      <c r="A17" s="30"/>
      <c r="B17" s="31"/>
      <c r="C17" s="32"/>
      <c r="D17" s="33" t="s">
        <v>502</v>
      </c>
      <c r="E17" s="33" t="s">
        <v>503</v>
      </c>
      <c r="F17" s="30" t="s">
        <v>504</v>
      </c>
    </row>
    <row r="18" spans="1:6" ht="72" customHeight="1">
      <c r="A18" s="95">
        <v>3</v>
      </c>
      <c r="B18" s="188" t="s">
        <v>457</v>
      </c>
      <c r="C18" s="188" t="s">
        <v>474</v>
      </c>
      <c r="D18" s="94" t="s">
        <v>539</v>
      </c>
      <c r="E18" s="214" t="s">
        <v>540</v>
      </c>
      <c r="F18" s="228" t="s">
        <v>541</v>
      </c>
    </row>
    <row r="19" spans="1:6" ht="60.75">
      <c r="A19" s="92">
        <v>4</v>
      </c>
      <c r="B19" s="93" t="s">
        <v>485</v>
      </c>
      <c r="C19" s="93" t="s">
        <v>475</v>
      </c>
      <c r="D19" s="74" t="s">
        <v>486</v>
      </c>
      <c r="E19" s="74" t="s">
        <v>487</v>
      </c>
      <c r="F19" s="92" t="s">
        <v>488</v>
      </c>
    </row>
    <row r="20" spans="1:6" ht="40.5">
      <c r="A20" s="30"/>
      <c r="B20" s="32"/>
      <c r="C20" s="32"/>
      <c r="D20" s="33" t="s">
        <v>489</v>
      </c>
      <c r="E20" s="33" t="s">
        <v>529</v>
      </c>
      <c r="F20" s="30" t="s">
        <v>490</v>
      </c>
    </row>
    <row r="21" spans="1:6" ht="40.5">
      <c r="A21" s="92"/>
      <c r="B21" s="93"/>
      <c r="C21" s="93"/>
      <c r="D21" s="74" t="s">
        <v>496</v>
      </c>
      <c r="E21" s="74" t="s">
        <v>497</v>
      </c>
      <c r="F21" s="92" t="s">
        <v>499</v>
      </c>
    </row>
    <row r="22" spans="1:6">
      <c r="A22" s="36">
        <v>5</v>
      </c>
      <c r="B22" s="37" t="s">
        <v>461</v>
      </c>
      <c r="C22" s="37" t="s">
        <v>479</v>
      </c>
      <c r="D22" s="34" t="s">
        <v>494</v>
      </c>
      <c r="E22" s="34" t="s">
        <v>481</v>
      </c>
      <c r="F22" s="36" t="s">
        <v>495</v>
      </c>
    </row>
    <row r="23" spans="1:6">
      <c r="A23" s="43"/>
      <c r="B23" s="99"/>
      <c r="C23" s="99"/>
      <c r="D23" s="78" t="s">
        <v>513</v>
      </c>
      <c r="E23" s="23" t="s">
        <v>514</v>
      </c>
      <c r="F23" s="89" t="s">
        <v>484</v>
      </c>
    </row>
    <row r="24" spans="1:6" ht="40.5">
      <c r="A24" s="30"/>
      <c r="B24" s="32"/>
      <c r="C24" s="32"/>
      <c r="D24" s="33" t="s">
        <v>525</v>
      </c>
      <c r="E24" s="33" t="s">
        <v>526</v>
      </c>
      <c r="F24" s="30" t="s">
        <v>527</v>
      </c>
    </row>
    <row r="25" spans="1:6" ht="40.5">
      <c r="A25" s="43">
        <v>6</v>
      </c>
      <c r="B25" s="99" t="s">
        <v>462</v>
      </c>
      <c r="C25" s="99" t="s">
        <v>478</v>
      </c>
      <c r="D25" s="40" t="s">
        <v>505</v>
      </c>
      <c r="E25" s="40" t="s">
        <v>512</v>
      </c>
      <c r="F25" s="43" t="s">
        <v>507</v>
      </c>
    </row>
    <row r="26" spans="1:6" ht="60.75">
      <c r="A26" s="89"/>
      <c r="B26" s="90"/>
      <c r="C26" s="90"/>
      <c r="D26" s="78" t="s">
        <v>528</v>
      </c>
      <c r="E26" s="78" t="s">
        <v>529</v>
      </c>
      <c r="F26" s="89" t="s">
        <v>530</v>
      </c>
    </row>
    <row r="27" spans="1:6">
      <c r="A27" s="215"/>
      <c r="B27" s="215" t="s">
        <v>23</v>
      </c>
      <c r="C27" s="216"/>
      <c r="D27" s="13"/>
      <c r="E27" s="13"/>
      <c r="F27" s="3"/>
    </row>
    <row r="28" spans="1:6" ht="40.5">
      <c r="A28" s="211">
        <v>7</v>
      </c>
      <c r="B28" s="78" t="s">
        <v>463</v>
      </c>
      <c r="C28" s="78" t="s">
        <v>477</v>
      </c>
      <c r="D28" s="74" t="s">
        <v>496</v>
      </c>
      <c r="E28" s="74" t="s">
        <v>497</v>
      </c>
      <c r="F28" s="92" t="s">
        <v>499</v>
      </c>
    </row>
    <row r="29" spans="1:6" ht="40.5">
      <c r="A29" s="80"/>
      <c r="B29" s="23"/>
      <c r="C29" s="23"/>
      <c r="D29" s="23" t="s">
        <v>508</v>
      </c>
      <c r="E29" s="23" t="s">
        <v>506</v>
      </c>
      <c r="F29" s="27" t="s">
        <v>509</v>
      </c>
    </row>
    <row r="30" spans="1:6" ht="40.5">
      <c r="A30" s="87"/>
      <c r="B30" s="33"/>
      <c r="C30" s="33"/>
      <c r="D30" s="33" t="s">
        <v>522</v>
      </c>
      <c r="E30" s="33" t="s">
        <v>523</v>
      </c>
      <c r="F30" s="217" t="s">
        <v>524</v>
      </c>
    </row>
    <row r="31" spans="1:6" ht="51.75" customHeight="1">
      <c r="A31" s="212">
        <v>8</v>
      </c>
      <c r="B31" s="34" t="s">
        <v>465</v>
      </c>
      <c r="C31" s="34" t="s">
        <v>476</v>
      </c>
      <c r="D31" s="34" t="s">
        <v>508</v>
      </c>
      <c r="E31" s="34" t="s">
        <v>506</v>
      </c>
      <c r="F31" s="36" t="s">
        <v>509</v>
      </c>
    </row>
    <row r="32" spans="1:6" ht="104.25" customHeight="1">
      <c r="A32" s="87"/>
      <c r="B32" s="33"/>
      <c r="C32" s="33"/>
      <c r="D32" s="33" t="s">
        <v>510</v>
      </c>
      <c r="E32" s="33" t="s">
        <v>487</v>
      </c>
      <c r="F32" s="30" t="s">
        <v>511</v>
      </c>
    </row>
    <row r="33" spans="1:7" ht="60.75">
      <c r="A33" s="36">
        <v>9</v>
      </c>
      <c r="B33" s="218" t="s">
        <v>464</v>
      </c>
      <c r="C33" s="229" t="s">
        <v>473</v>
      </c>
      <c r="D33" s="34" t="s">
        <v>518</v>
      </c>
      <c r="E33" s="34" t="s">
        <v>519</v>
      </c>
      <c r="F33" s="212" t="s">
        <v>520</v>
      </c>
    </row>
    <row r="34" spans="1:7" ht="40.5">
      <c r="A34" s="30"/>
      <c r="B34" s="31"/>
      <c r="C34" s="32"/>
      <c r="D34" s="33" t="s">
        <v>522</v>
      </c>
      <c r="E34" s="33" t="s">
        <v>523</v>
      </c>
      <c r="F34" s="87" t="s">
        <v>531</v>
      </c>
    </row>
    <row r="35" spans="1:7" ht="37.5" customHeight="1">
      <c r="A35" s="219">
        <v>10</v>
      </c>
      <c r="B35" s="220" t="s">
        <v>466</v>
      </c>
      <c r="C35" s="213" t="s">
        <v>521</v>
      </c>
      <c r="D35" s="213"/>
      <c r="E35" s="213"/>
      <c r="F35" s="213"/>
    </row>
    <row r="36" spans="1:7" ht="60.75">
      <c r="A36" s="27">
        <v>11</v>
      </c>
      <c r="B36" s="25" t="s">
        <v>467</v>
      </c>
      <c r="C36" s="26" t="s">
        <v>472</v>
      </c>
      <c r="D36" s="23" t="s">
        <v>510</v>
      </c>
      <c r="E36" s="23" t="s">
        <v>487</v>
      </c>
      <c r="F36" s="27" t="s">
        <v>511</v>
      </c>
    </row>
    <row r="37" spans="1:7" ht="40.5">
      <c r="A37" s="43"/>
      <c r="B37" s="221"/>
      <c r="C37" s="99"/>
      <c r="D37" s="23" t="s">
        <v>522</v>
      </c>
      <c r="E37" s="23" t="s">
        <v>523</v>
      </c>
      <c r="F37" s="222" t="s">
        <v>524</v>
      </c>
    </row>
    <row r="38" spans="1:7">
      <c r="A38" s="89"/>
      <c r="B38" s="96"/>
      <c r="C38" s="90"/>
      <c r="D38" s="78"/>
      <c r="E38" s="78"/>
      <c r="F38" s="223"/>
    </row>
    <row r="39" spans="1:7">
      <c r="A39" s="198"/>
      <c r="B39" s="199"/>
      <c r="C39" s="200"/>
      <c r="D39" s="45"/>
      <c r="E39" s="45"/>
      <c r="F39" s="224"/>
    </row>
    <row r="40" spans="1:7">
      <c r="A40" s="215"/>
      <c r="B40" s="215" t="s">
        <v>33</v>
      </c>
      <c r="C40" s="216"/>
      <c r="D40" s="13"/>
      <c r="E40" s="13"/>
      <c r="F40" s="3"/>
    </row>
    <row r="41" spans="1:7" ht="40.5">
      <c r="A41" s="27">
        <v>12</v>
      </c>
      <c r="B41" s="26" t="s">
        <v>468</v>
      </c>
      <c r="C41" s="26" t="s">
        <v>471</v>
      </c>
      <c r="D41" s="23" t="s">
        <v>515</v>
      </c>
      <c r="E41" s="23" t="s">
        <v>516</v>
      </c>
      <c r="F41" s="27" t="s">
        <v>517</v>
      </c>
    </row>
    <row r="42" spans="1:7" ht="31.5" customHeight="1">
      <c r="A42" s="30">
        <v>13</v>
      </c>
      <c r="B42" s="31" t="s">
        <v>469</v>
      </c>
      <c r="C42" s="32" t="s">
        <v>470</v>
      </c>
      <c r="D42" s="87" t="s">
        <v>460</v>
      </c>
      <c r="E42" s="87" t="s">
        <v>460</v>
      </c>
      <c r="F42" s="30" t="s">
        <v>460</v>
      </c>
    </row>
    <row r="43" spans="1:7">
      <c r="B43" s="10" t="s">
        <v>533</v>
      </c>
      <c r="C43" s="10"/>
      <c r="D43" s="10"/>
      <c r="E43" s="10"/>
      <c r="F43" s="10"/>
      <c r="G43" s="10"/>
    </row>
    <row r="44" spans="1:7">
      <c r="B44" s="249" t="s">
        <v>534</v>
      </c>
      <c r="C44" s="249"/>
      <c r="D44" s="249"/>
      <c r="E44" s="249"/>
      <c r="F44" s="249"/>
      <c r="G44" s="249"/>
    </row>
    <row r="45" spans="1:7">
      <c r="F45" s="2"/>
    </row>
    <row r="46" spans="1:7">
      <c r="B46" s="10" t="s">
        <v>209</v>
      </c>
      <c r="F46" s="2"/>
    </row>
    <row r="47" spans="1:7">
      <c r="B47" s="2" t="s">
        <v>538</v>
      </c>
      <c r="F47" s="2"/>
    </row>
    <row r="48" spans="1:7">
      <c r="B48" s="2" t="s">
        <v>537</v>
      </c>
      <c r="F48" s="2"/>
    </row>
    <row r="49" spans="2:6">
      <c r="B49" s="2" t="s">
        <v>535</v>
      </c>
      <c r="C49" s="227" t="s">
        <v>542</v>
      </c>
      <c r="D49" s="250">
        <f xml:space="preserve"> 92.3</f>
        <v>92.3</v>
      </c>
      <c r="F49" s="2"/>
    </row>
    <row r="50" spans="2:6">
      <c r="B50" s="225"/>
      <c r="C50" s="226">
        <v>13</v>
      </c>
      <c r="D50" s="250"/>
      <c r="F50" s="2"/>
    </row>
    <row r="51" spans="2:6" ht="12" customHeight="1">
      <c r="F51" s="2"/>
    </row>
    <row r="52" spans="2:6">
      <c r="B52" s="2" t="s">
        <v>536</v>
      </c>
      <c r="C52" s="10" t="s">
        <v>544</v>
      </c>
      <c r="D52" s="227" t="s">
        <v>543</v>
      </c>
    </row>
  </sheetData>
  <mergeCells count="11">
    <mergeCell ref="B44:G44"/>
    <mergeCell ref="D49:D50"/>
    <mergeCell ref="A5:F5"/>
    <mergeCell ref="A6:F6"/>
    <mergeCell ref="A8:A9"/>
    <mergeCell ref="B8:B9"/>
    <mergeCell ref="C8:C9"/>
    <mergeCell ref="D8:D9"/>
    <mergeCell ref="E8:E9"/>
    <mergeCell ref="F8:F9"/>
    <mergeCell ref="A7:F7"/>
  </mergeCells>
  <pageMargins left="0.45" right="0.31" top="0.32" bottom="0.15748031496062992" header="0.19" footer="0.31496062992125984"/>
  <pageSetup paperSize="9" scale="90" orientation="landscape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4"/>
  <sheetViews>
    <sheetView topLeftCell="A17" workbookViewId="0">
      <selection activeCell="B13" sqref="B13"/>
    </sheetView>
  </sheetViews>
  <sheetFormatPr defaultRowHeight="20.25"/>
  <cols>
    <col min="1" max="1" width="9" style="2"/>
    <col min="2" max="2" width="20.25" style="2" customWidth="1"/>
    <col min="3" max="3" width="29.625" style="2" customWidth="1"/>
    <col min="4" max="4" width="28.25" style="2" customWidth="1"/>
    <col min="5" max="5" width="21.75" style="2" customWidth="1"/>
    <col min="6" max="6" width="19.75" style="1" customWidth="1"/>
    <col min="7" max="16384" width="9" style="2"/>
  </cols>
  <sheetData>
    <row r="1" spans="1:6" hidden="1">
      <c r="A1" s="1">
        <v>1</v>
      </c>
      <c r="B1" s="2" t="s">
        <v>0</v>
      </c>
      <c r="C1" s="2" t="s">
        <v>1</v>
      </c>
    </row>
    <row r="2" spans="1:6" hidden="1">
      <c r="A2" s="1">
        <v>2</v>
      </c>
      <c r="B2" s="2" t="s">
        <v>2</v>
      </c>
      <c r="C2" s="2" t="s">
        <v>3</v>
      </c>
    </row>
    <row r="3" spans="1:6" hidden="1">
      <c r="A3" s="1">
        <v>3</v>
      </c>
      <c r="B3" s="2" t="s">
        <v>4</v>
      </c>
      <c r="C3" s="2" t="s">
        <v>3</v>
      </c>
    </row>
    <row r="4" spans="1:6" hidden="1">
      <c r="A4" s="1">
        <v>4</v>
      </c>
      <c r="B4" s="2" t="s">
        <v>5</v>
      </c>
      <c r="C4" s="2" t="s">
        <v>3</v>
      </c>
    </row>
    <row r="5" spans="1:6">
      <c r="A5" s="238" t="s">
        <v>158</v>
      </c>
      <c r="B5" s="238"/>
      <c r="C5" s="238"/>
      <c r="D5" s="238"/>
      <c r="E5" s="238"/>
      <c r="F5" s="238"/>
    </row>
    <row r="6" spans="1:6">
      <c r="A6" s="238" t="s">
        <v>398</v>
      </c>
      <c r="B6" s="238"/>
      <c r="C6" s="238"/>
      <c r="D6" s="238"/>
      <c r="E6" s="238"/>
      <c r="F6" s="238"/>
    </row>
    <row r="7" spans="1:6" ht="21" thickBot="1">
      <c r="A7" s="1"/>
    </row>
    <row r="8" spans="1:6" s="10" customFormat="1">
      <c r="A8" s="246" t="s">
        <v>44</v>
      </c>
      <c r="B8" s="246" t="s">
        <v>45</v>
      </c>
      <c r="C8" s="246" t="s">
        <v>46</v>
      </c>
      <c r="D8" s="246" t="s">
        <v>400</v>
      </c>
      <c r="E8" s="246" t="s">
        <v>48</v>
      </c>
      <c r="F8" s="246" t="s">
        <v>49</v>
      </c>
    </row>
    <row r="9" spans="1:6" s="10" customFormat="1" ht="21" thickBot="1">
      <c r="A9" s="247"/>
      <c r="B9" s="247"/>
      <c r="C9" s="247"/>
      <c r="D9" s="248"/>
      <c r="E9" s="248"/>
      <c r="F9" s="248"/>
    </row>
    <row r="10" spans="1:6">
      <c r="A10" s="97"/>
      <c r="B10" s="98" t="s">
        <v>8</v>
      </c>
      <c r="C10" s="97"/>
      <c r="D10" s="29"/>
      <c r="E10" s="29"/>
      <c r="F10" s="28"/>
    </row>
    <row r="11" spans="1:6" ht="81">
      <c r="A11" s="27">
        <v>1</v>
      </c>
      <c r="B11" s="25" t="s">
        <v>136</v>
      </c>
      <c r="C11" s="26" t="s">
        <v>137</v>
      </c>
      <c r="D11" s="23" t="s">
        <v>422</v>
      </c>
      <c r="E11" s="23" t="s">
        <v>423</v>
      </c>
      <c r="F11" s="27" t="s">
        <v>424</v>
      </c>
    </row>
    <row r="12" spans="1:6" ht="81">
      <c r="A12" s="27">
        <v>2</v>
      </c>
      <c r="B12" s="25" t="s">
        <v>138</v>
      </c>
      <c r="C12" s="26" t="s">
        <v>139</v>
      </c>
      <c r="D12" s="23" t="s">
        <v>422</v>
      </c>
      <c r="E12" s="23" t="s">
        <v>423</v>
      </c>
      <c r="F12" s="27" t="s">
        <v>424</v>
      </c>
    </row>
    <row r="13" spans="1:6" ht="81">
      <c r="A13" s="27">
        <v>3</v>
      </c>
      <c r="B13" s="25" t="s">
        <v>140</v>
      </c>
      <c r="C13" s="26" t="s">
        <v>139</v>
      </c>
      <c r="D13" s="23" t="s">
        <v>422</v>
      </c>
      <c r="E13" s="23" t="s">
        <v>423</v>
      </c>
      <c r="F13" s="27" t="s">
        <v>424</v>
      </c>
    </row>
    <row r="14" spans="1:6" ht="81">
      <c r="A14" s="27">
        <v>4</v>
      </c>
      <c r="B14" s="26" t="s">
        <v>141</v>
      </c>
      <c r="C14" s="26" t="s">
        <v>139</v>
      </c>
      <c r="D14" s="23" t="s">
        <v>422</v>
      </c>
      <c r="E14" s="23" t="s">
        <v>423</v>
      </c>
      <c r="F14" s="27" t="s">
        <v>424</v>
      </c>
    </row>
    <row r="15" spans="1:6" ht="81">
      <c r="A15" s="27">
        <v>5</v>
      </c>
      <c r="B15" s="26" t="s">
        <v>142</v>
      </c>
      <c r="C15" s="26" t="s">
        <v>139</v>
      </c>
      <c r="D15" s="23" t="s">
        <v>422</v>
      </c>
      <c r="E15" s="23" t="s">
        <v>423</v>
      </c>
      <c r="F15" s="27" t="s">
        <v>424</v>
      </c>
    </row>
    <row r="16" spans="1:6" ht="81">
      <c r="A16" s="27">
        <v>6</v>
      </c>
      <c r="B16" s="26" t="s">
        <v>198</v>
      </c>
      <c r="C16" s="26" t="s">
        <v>199</v>
      </c>
      <c r="D16" s="23" t="s">
        <v>422</v>
      </c>
      <c r="E16" s="23" t="s">
        <v>423</v>
      </c>
      <c r="F16" s="27" t="s">
        <v>424</v>
      </c>
    </row>
    <row r="17" spans="1:6" ht="81">
      <c r="A17" s="27">
        <v>7</v>
      </c>
      <c r="B17" s="26" t="s">
        <v>143</v>
      </c>
      <c r="C17" s="26" t="s">
        <v>144</v>
      </c>
      <c r="D17" s="23" t="s">
        <v>422</v>
      </c>
      <c r="E17" s="23" t="s">
        <v>423</v>
      </c>
      <c r="F17" s="27" t="s">
        <v>424</v>
      </c>
    </row>
    <row r="18" spans="1:6" ht="81">
      <c r="A18" s="27">
        <v>8</v>
      </c>
      <c r="B18" s="26" t="s">
        <v>145</v>
      </c>
      <c r="C18" s="26" t="s">
        <v>146</v>
      </c>
      <c r="D18" s="23" t="s">
        <v>422</v>
      </c>
      <c r="E18" s="23" t="s">
        <v>423</v>
      </c>
      <c r="F18" s="27" t="s">
        <v>424</v>
      </c>
    </row>
    <row r="19" spans="1:6" ht="81">
      <c r="A19" s="27">
        <v>9</v>
      </c>
      <c r="B19" s="26" t="s">
        <v>147</v>
      </c>
      <c r="C19" s="26" t="s">
        <v>148</v>
      </c>
      <c r="D19" s="23" t="s">
        <v>422</v>
      </c>
      <c r="E19" s="23" t="s">
        <v>423</v>
      </c>
      <c r="F19" s="27" t="s">
        <v>424</v>
      </c>
    </row>
    <row r="20" spans="1:6">
      <c r="A20" s="92"/>
      <c r="B20" s="93"/>
      <c r="C20" s="93"/>
      <c r="D20" s="74"/>
      <c r="E20" s="74"/>
      <c r="F20" s="92"/>
    </row>
    <row r="21" spans="1:6">
      <c r="A21" s="6"/>
      <c r="B21" s="6" t="s">
        <v>23</v>
      </c>
      <c r="C21" s="18"/>
      <c r="D21" s="15"/>
      <c r="E21" s="15"/>
      <c r="F21" s="4"/>
    </row>
    <row r="22" spans="1:6" ht="60.75">
      <c r="A22" s="80">
        <v>10</v>
      </c>
      <c r="B22" s="23" t="s">
        <v>149</v>
      </c>
      <c r="C22" s="23" t="s">
        <v>150</v>
      </c>
      <c r="D22" s="23" t="s">
        <v>405</v>
      </c>
      <c r="E22" s="23" t="s">
        <v>401</v>
      </c>
      <c r="F22" s="80" t="s">
        <v>406</v>
      </c>
    </row>
    <row r="23" spans="1:6" ht="81">
      <c r="A23" s="27">
        <v>11</v>
      </c>
      <c r="B23" s="25" t="s">
        <v>151</v>
      </c>
      <c r="C23" s="26" t="s">
        <v>152</v>
      </c>
      <c r="D23" s="23" t="s">
        <v>422</v>
      </c>
      <c r="E23" s="23" t="s">
        <v>423</v>
      </c>
      <c r="F23" s="27" t="s">
        <v>424</v>
      </c>
    </row>
    <row r="24" spans="1:6" ht="60.75">
      <c r="A24" s="27">
        <v>12</v>
      </c>
      <c r="B24" s="25" t="s">
        <v>153</v>
      </c>
      <c r="C24" s="26" t="s">
        <v>152</v>
      </c>
      <c r="D24" s="23" t="s">
        <v>405</v>
      </c>
      <c r="E24" s="23" t="s">
        <v>401</v>
      </c>
      <c r="F24" s="80" t="s">
        <v>406</v>
      </c>
    </row>
    <row r="25" spans="1:6" ht="81">
      <c r="A25" s="27">
        <v>13</v>
      </c>
      <c r="B25" s="25" t="s">
        <v>154</v>
      </c>
      <c r="C25" s="26" t="s">
        <v>200</v>
      </c>
      <c r="D25" s="23" t="s">
        <v>422</v>
      </c>
      <c r="E25" s="23" t="s">
        <v>423</v>
      </c>
      <c r="F25" s="27" t="s">
        <v>424</v>
      </c>
    </row>
    <row r="26" spans="1:6">
      <c r="A26" s="27">
        <v>14</v>
      </c>
      <c r="B26" s="25" t="s">
        <v>201</v>
      </c>
      <c r="C26" s="26" t="s">
        <v>155</v>
      </c>
      <c r="D26" s="23"/>
      <c r="E26" s="23"/>
      <c r="F26" s="80"/>
    </row>
    <row r="27" spans="1:6">
      <c r="A27" s="6"/>
      <c r="B27" s="6" t="s">
        <v>33</v>
      </c>
      <c r="C27" s="18"/>
      <c r="D27" s="15"/>
      <c r="E27" s="15"/>
      <c r="F27" s="4"/>
    </row>
    <row r="28" spans="1:6" ht="81">
      <c r="A28" s="27">
        <v>15</v>
      </c>
      <c r="B28" s="26" t="s">
        <v>156</v>
      </c>
      <c r="C28" s="26" t="s">
        <v>157</v>
      </c>
      <c r="D28" s="23" t="s">
        <v>422</v>
      </c>
      <c r="E28" s="23" t="s">
        <v>423</v>
      </c>
      <c r="F28" s="27" t="s">
        <v>424</v>
      </c>
    </row>
    <row r="29" spans="1:6">
      <c r="A29" s="4">
        <v>16</v>
      </c>
      <c r="B29" s="15" t="s">
        <v>425</v>
      </c>
      <c r="C29" s="15" t="s">
        <v>157</v>
      </c>
      <c r="D29" s="15"/>
      <c r="E29" s="15"/>
      <c r="F29" s="4"/>
    </row>
    <row r="30" spans="1:6" ht="60.75">
      <c r="A30" s="27">
        <v>17</v>
      </c>
      <c r="B30" s="26" t="s">
        <v>170</v>
      </c>
      <c r="C30" s="26" t="s">
        <v>171</v>
      </c>
      <c r="D30" s="23" t="s">
        <v>405</v>
      </c>
      <c r="E30" s="23" t="s">
        <v>401</v>
      </c>
      <c r="F30" s="80" t="s">
        <v>406</v>
      </c>
    </row>
    <row r="31" spans="1:6" ht="81">
      <c r="A31" s="27">
        <v>18</v>
      </c>
      <c r="B31" s="26" t="s">
        <v>165</v>
      </c>
      <c r="C31" s="26" t="s">
        <v>137</v>
      </c>
      <c r="D31" s="23" t="s">
        <v>422</v>
      </c>
      <c r="E31" s="23" t="s">
        <v>423</v>
      </c>
      <c r="F31" s="27" t="s">
        <v>424</v>
      </c>
    </row>
    <row r="32" spans="1:6" ht="81">
      <c r="A32" s="27">
        <v>19</v>
      </c>
      <c r="B32" s="26" t="s">
        <v>187</v>
      </c>
      <c r="C32" s="26" t="s">
        <v>155</v>
      </c>
      <c r="D32" s="23" t="s">
        <v>422</v>
      </c>
      <c r="E32" s="23" t="s">
        <v>423</v>
      </c>
      <c r="F32" s="27" t="s">
        <v>424</v>
      </c>
    </row>
    <row r="33" spans="1:6" ht="81">
      <c r="A33" s="27">
        <v>20</v>
      </c>
      <c r="B33" s="26" t="s">
        <v>166</v>
      </c>
      <c r="C33" s="26" t="s">
        <v>167</v>
      </c>
      <c r="D33" s="23" t="s">
        <v>422</v>
      </c>
      <c r="E33" s="23" t="s">
        <v>423</v>
      </c>
      <c r="F33" s="27" t="s">
        <v>424</v>
      </c>
    </row>
    <row r="34" spans="1:6">
      <c r="A34" s="27">
        <v>21</v>
      </c>
      <c r="B34" s="26" t="s">
        <v>168</v>
      </c>
      <c r="C34" s="26" t="s">
        <v>169</v>
      </c>
      <c r="D34" s="23"/>
      <c r="E34" s="23"/>
      <c r="F34" s="27"/>
    </row>
    <row r="35" spans="1:6" ht="81">
      <c r="A35" s="27">
        <v>22</v>
      </c>
      <c r="B35" s="26" t="s">
        <v>161</v>
      </c>
      <c r="C35" s="26" t="s">
        <v>162</v>
      </c>
      <c r="D35" s="23" t="s">
        <v>422</v>
      </c>
      <c r="E35" s="23" t="s">
        <v>423</v>
      </c>
      <c r="F35" s="27" t="s">
        <v>424</v>
      </c>
    </row>
    <row r="36" spans="1:6">
      <c r="A36" s="4">
        <v>23</v>
      </c>
      <c r="B36" s="15" t="s">
        <v>163</v>
      </c>
      <c r="C36" s="15" t="s">
        <v>162</v>
      </c>
      <c r="D36" s="15"/>
      <c r="E36" s="15"/>
      <c r="F36" s="4"/>
    </row>
    <row r="37" spans="1:6">
      <c r="A37" s="4">
        <v>24</v>
      </c>
      <c r="B37" s="15" t="s">
        <v>164</v>
      </c>
      <c r="C37" s="15" t="s">
        <v>162</v>
      </c>
      <c r="D37" s="15"/>
      <c r="E37" s="15"/>
      <c r="F37" s="4"/>
    </row>
    <row r="38" spans="1:6">
      <c r="A38" s="7"/>
      <c r="B38" s="6" t="s">
        <v>39</v>
      </c>
      <c r="C38" s="20"/>
      <c r="D38" s="15"/>
      <c r="E38" s="15"/>
      <c r="F38" s="4"/>
    </row>
    <row r="39" spans="1:6" ht="81">
      <c r="A39" s="27">
        <v>25</v>
      </c>
      <c r="B39" s="25" t="s">
        <v>172</v>
      </c>
      <c r="C39" s="26" t="s">
        <v>173</v>
      </c>
      <c r="D39" s="23" t="s">
        <v>422</v>
      </c>
      <c r="E39" s="23" t="s">
        <v>423</v>
      </c>
      <c r="F39" s="27" t="s">
        <v>424</v>
      </c>
    </row>
    <row r="40" spans="1:6" ht="81">
      <c r="A40" s="27">
        <v>26</v>
      </c>
      <c r="B40" s="25" t="s">
        <v>174</v>
      </c>
      <c r="C40" s="26" t="s">
        <v>173</v>
      </c>
      <c r="D40" s="23" t="s">
        <v>422</v>
      </c>
      <c r="E40" s="23" t="s">
        <v>423</v>
      </c>
      <c r="F40" s="27" t="s">
        <v>424</v>
      </c>
    </row>
    <row r="41" spans="1:6" ht="81">
      <c r="A41" s="27"/>
      <c r="B41" s="25"/>
      <c r="C41" s="26"/>
      <c r="D41" s="23" t="s">
        <v>430</v>
      </c>
      <c r="E41" s="23" t="s">
        <v>429</v>
      </c>
      <c r="F41" s="27" t="s">
        <v>431</v>
      </c>
    </row>
    <row r="42" spans="1:6" ht="81">
      <c r="A42" s="27">
        <v>27</v>
      </c>
      <c r="B42" s="25" t="s">
        <v>175</v>
      </c>
      <c r="C42" s="26" t="s">
        <v>173</v>
      </c>
      <c r="D42" s="23" t="s">
        <v>422</v>
      </c>
      <c r="E42" s="23" t="s">
        <v>423</v>
      </c>
      <c r="F42" s="27" t="s">
        <v>424</v>
      </c>
    </row>
    <row r="43" spans="1:6" ht="81">
      <c r="A43" s="27">
        <v>28</v>
      </c>
      <c r="B43" s="25" t="s">
        <v>176</v>
      </c>
      <c r="C43" s="26" t="s">
        <v>173</v>
      </c>
      <c r="D43" s="23" t="s">
        <v>422</v>
      </c>
      <c r="E43" s="23" t="s">
        <v>423</v>
      </c>
      <c r="F43" s="27" t="s">
        <v>424</v>
      </c>
    </row>
    <row r="44" spans="1:6" ht="81">
      <c r="A44" s="27">
        <v>29</v>
      </c>
      <c r="B44" s="25" t="s">
        <v>177</v>
      </c>
      <c r="C44" s="26" t="s">
        <v>173</v>
      </c>
      <c r="D44" s="23" t="s">
        <v>422</v>
      </c>
      <c r="E44" s="23" t="s">
        <v>423</v>
      </c>
      <c r="F44" s="27" t="s">
        <v>424</v>
      </c>
    </row>
    <row r="45" spans="1:6" ht="81">
      <c r="A45" s="27"/>
      <c r="B45" s="25"/>
      <c r="C45" s="26"/>
      <c r="D45" s="23" t="s">
        <v>432</v>
      </c>
      <c r="E45" s="23" t="s">
        <v>433</v>
      </c>
      <c r="F45" s="27" t="s">
        <v>434</v>
      </c>
    </row>
    <row r="46" spans="1:6" ht="81">
      <c r="A46" s="27">
        <v>30</v>
      </c>
      <c r="B46" s="25" t="s">
        <v>178</v>
      </c>
      <c r="C46" s="26" t="s">
        <v>173</v>
      </c>
      <c r="D46" s="23" t="s">
        <v>422</v>
      </c>
      <c r="E46" s="23" t="s">
        <v>423</v>
      </c>
      <c r="F46" s="27" t="s">
        <v>424</v>
      </c>
    </row>
    <row r="47" spans="1:6" ht="81">
      <c r="A47" s="27">
        <v>31</v>
      </c>
      <c r="B47" s="25" t="s">
        <v>179</v>
      </c>
      <c r="C47" s="26" t="s">
        <v>173</v>
      </c>
      <c r="D47" s="23" t="s">
        <v>422</v>
      </c>
      <c r="E47" s="23" t="s">
        <v>423</v>
      </c>
      <c r="F47" s="27" t="s">
        <v>424</v>
      </c>
    </row>
    <row r="48" spans="1:6">
      <c r="A48" s="27">
        <v>32</v>
      </c>
      <c r="B48" s="25" t="s">
        <v>207</v>
      </c>
      <c r="C48" s="26" t="s">
        <v>173</v>
      </c>
      <c r="D48" s="23"/>
      <c r="E48" s="23"/>
      <c r="F48" s="80"/>
    </row>
    <row r="49" spans="1:6" ht="81">
      <c r="A49" s="27">
        <v>33</v>
      </c>
      <c r="B49" s="25" t="s">
        <v>180</v>
      </c>
      <c r="C49" s="26" t="s">
        <v>185</v>
      </c>
      <c r="D49" s="23" t="s">
        <v>422</v>
      </c>
      <c r="E49" s="23" t="s">
        <v>423</v>
      </c>
      <c r="F49" s="27" t="s">
        <v>424</v>
      </c>
    </row>
    <row r="50" spans="1:6">
      <c r="A50" s="27">
        <v>34</v>
      </c>
      <c r="B50" s="25" t="s">
        <v>181</v>
      </c>
      <c r="C50" s="26" t="s">
        <v>186</v>
      </c>
      <c r="D50" s="23"/>
      <c r="E50" s="23"/>
      <c r="F50" s="80"/>
    </row>
    <row r="51" spans="1:6">
      <c r="A51" s="27">
        <v>35</v>
      </c>
      <c r="B51" s="25" t="s">
        <v>182</v>
      </c>
      <c r="C51" s="26" t="s">
        <v>186</v>
      </c>
      <c r="D51" s="23"/>
      <c r="E51" s="23"/>
      <c r="F51" s="80"/>
    </row>
    <row r="52" spans="1:6">
      <c r="A52" s="27">
        <v>36</v>
      </c>
      <c r="B52" s="25" t="s">
        <v>183</v>
      </c>
      <c r="C52" s="26" t="s">
        <v>186</v>
      </c>
      <c r="D52" s="23"/>
      <c r="E52" s="23"/>
      <c r="F52" s="80"/>
    </row>
    <row r="53" spans="1:6" ht="81">
      <c r="A53" s="27">
        <v>37</v>
      </c>
      <c r="B53" s="25" t="s">
        <v>184</v>
      </c>
      <c r="C53" s="26" t="s">
        <v>155</v>
      </c>
      <c r="D53" s="23" t="s">
        <v>422</v>
      </c>
      <c r="E53" s="23" t="s">
        <v>423</v>
      </c>
      <c r="F53" s="27" t="s">
        <v>424</v>
      </c>
    </row>
    <row r="54" spans="1:6">
      <c r="A54" s="30">
        <v>38</v>
      </c>
      <c r="B54" s="31" t="s">
        <v>426</v>
      </c>
      <c r="C54" s="32" t="s">
        <v>137</v>
      </c>
      <c r="D54" s="33"/>
      <c r="E54" s="33"/>
      <c r="F54" s="30"/>
    </row>
  </sheetData>
  <mergeCells count="8">
    <mergeCell ref="A5:F5"/>
    <mergeCell ref="A6:F6"/>
    <mergeCell ref="A8:A9"/>
    <mergeCell ref="B8:B9"/>
    <mergeCell ref="C8:C9"/>
    <mergeCell ref="D8:D9"/>
    <mergeCell ref="E8:E9"/>
    <mergeCell ref="F8:F9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53"/>
  <sheetViews>
    <sheetView topLeftCell="A10" workbookViewId="0">
      <selection activeCell="B2" sqref="B2:G18"/>
    </sheetView>
  </sheetViews>
  <sheetFormatPr defaultRowHeight="20.25"/>
  <cols>
    <col min="1" max="16384" width="9" style="2"/>
  </cols>
  <sheetData>
    <row r="2" spans="2:7" ht="26.25">
      <c r="B2" s="102" t="s">
        <v>211</v>
      </c>
      <c r="C2" s="102"/>
      <c r="D2" s="102"/>
      <c r="E2" s="102"/>
      <c r="F2" s="102"/>
      <c r="G2" s="102"/>
    </row>
    <row r="4" spans="2:7">
      <c r="B4" s="10" t="s">
        <v>210</v>
      </c>
      <c r="C4" s="10"/>
      <c r="D4" s="10"/>
      <c r="E4" s="10"/>
      <c r="F4" s="10"/>
      <c r="G4" s="10"/>
    </row>
    <row r="5" spans="2:7">
      <c r="B5" s="238" t="s">
        <v>208</v>
      </c>
      <c r="C5" s="238"/>
      <c r="D5" s="238"/>
      <c r="E5" s="238"/>
      <c r="F5" s="238"/>
      <c r="G5" s="238"/>
    </row>
    <row r="8" spans="2:7">
      <c r="B8" s="10" t="s">
        <v>209</v>
      </c>
    </row>
    <row r="9" spans="2:7">
      <c r="B9" s="2" t="s">
        <v>446</v>
      </c>
    </row>
    <row r="10" spans="2:7">
      <c r="B10" s="2" t="s">
        <v>447</v>
      </c>
    </row>
    <row r="11" spans="2:7">
      <c r="C11" s="10" t="s">
        <v>407</v>
      </c>
      <c r="D11" s="208" t="s">
        <v>448</v>
      </c>
    </row>
    <row r="12" spans="2:7">
      <c r="B12" s="2" t="s">
        <v>449</v>
      </c>
    </row>
    <row r="13" spans="2:7">
      <c r="B13" s="2" t="s">
        <v>450</v>
      </c>
    </row>
    <row r="15" spans="2:7">
      <c r="D15" s="2" t="s">
        <v>451</v>
      </c>
    </row>
    <row r="16" spans="2:7">
      <c r="D16" s="1">
        <v>66</v>
      </c>
    </row>
    <row r="18" spans="4:4">
      <c r="D18" s="2" t="s">
        <v>428</v>
      </c>
    </row>
    <row r="37" spans="2:7" ht="26.25">
      <c r="B37" s="102" t="s">
        <v>211</v>
      </c>
      <c r="C37" s="102"/>
      <c r="D37" s="102"/>
      <c r="E37" s="102"/>
      <c r="F37" s="102"/>
      <c r="G37" s="102"/>
    </row>
    <row r="39" spans="2:7">
      <c r="B39" s="10" t="s">
        <v>210</v>
      </c>
      <c r="C39" s="10"/>
      <c r="D39" s="10"/>
      <c r="E39" s="10"/>
      <c r="F39" s="10"/>
      <c r="G39" s="10"/>
    </row>
    <row r="40" spans="2:7">
      <c r="B40" s="238" t="s">
        <v>208</v>
      </c>
      <c r="C40" s="238"/>
      <c r="D40" s="238"/>
      <c r="E40" s="238"/>
      <c r="F40" s="238"/>
      <c r="G40" s="238"/>
    </row>
    <row r="43" spans="2:7">
      <c r="B43" s="10" t="s">
        <v>209</v>
      </c>
    </row>
    <row r="44" spans="2:7">
      <c r="B44" s="2" t="s">
        <v>413</v>
      </c>
    </row>
    <row r="46" spans="2:7">
      <c r="C46" s="10" t="s">
        <v>407</v>
      </c>
      <c r="D46" s="205" t="s">
        <v>414</v>
      </c>
    </row>
    <row r="47" spans="2:7">
      <c r="B47" s="2" t="s">
        <v>408</v>
      </c>
    </row>
    <row r="50" spans="4:4">
      <c r="D50" s="2" t="s">
        <v>415</v>
      </c>
    </row>
    <row r="51" spans="4:4">
      <c r="D51" s="2">
        <v>23</v>
      </c>
    </row>
    <row r="53" spans="4:4">
      <c r="D53" s="2" t="s">
        <v>416</v>
      </c>
    </row>
  </sheetData>
  <mergeCells count="2">
    <mergeCell ref="B5:G5"/>
    <mergeCell ref="B40:G40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18"/>
  <sheetViews>
    <sheetView workbookViewId="0">
      <selection activeCell="H7" sqref="H7"/>
    </sheetView>
  </sheetViews>
  <sheetFormatPr defaultRowHeight="20.25"/>
  <cols>
    <col min="1" max="1" width="2.375" style="2" customWidth="1"/>
    <col min="2" max="8" width="9" style="2"/>
    <col min="9" max="9" width="14.625" style="2" customWidth="1"/>
    <col min="10" max="16384" width="9" style="2"/>
  </cols>
  <sheetData>
    <row r="1" spans="2:9" ht="23.25">
      <c r="B1" s="103" t="s">
        <v>212</v>
      </c>
    </row>
    <row r="3" spans="2:9">
      <c r="B3" s="2" t="s">
        <v>214</v>
      </c>
    </row>
    <row r="4" spans="2:9">
      <c r="B4" s="238" t="s">
        <v>213</v>
      </c>
      <c r="C4" s="238"/>
      <c r="D4" s="238"/>
      <c r="E4" s="238"/>
      <c r="F4" s="238"/>
      <c r="G4" s="238"/>
      <c r="H4" s="238"/>
      <c r="I4" s="238"/>
    </row>
    <row r="8" spans="2:9">
      <c r="B8" s="10" t="s">
        <v>209</v>
      </c>
    </row>
    <row r="9" spans="2:9">
      <c r="B9" s="2" t="s">
        <v>421</v>
      </c>
    </row>
    <row r="10" spans="2:9">
      <c r="B10" s="2" t="s">
        <v>442</v>
      </c>
    </row>
    <row r="11" spans="2:9">
      <c r="C11" s="194" t="s">
        <v>407</v>
      </c>
      <c r="D11" s="206" t="s">
        <v>427</v>
      </c>
    </row>
    <row r="12" spans="2:9">
      <c r="B12" s="2" t="s">
        <v>441</v>
      </c>
    </row>
    <row r="13" spans="2:9">
      <c r="B13" s="2" t="s">
        <v>366</v>
      </c>
    </row>
    <row r="15" spans="2:9">
      <c r="D15" s="2" t="s">
        <v>443</v>
      </c>
    </row>
    <row r="16" spans="2:9">
      <c r="D16" s="1">
        <v>64</v>
      </c>
    </row>
    <row r="18" spans="4:4">
      <c r="D18" s="2" t="s">
        <v>444</v>
      </c>
    </row>
  </sheetData>
  <mergeCells count="1">
    <mergeCell ref="B4:I4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34"/>
  <sheetViews>
    <sheetView topLeftCell="F19" workbookViewId="0">
      <selection activeCell="V30" sqref="V30"/>
    </sheetView>
  </sheetViews>
  <sheetFormatPr defaultRowHeight="24"/>
  <cols>
    <col min="1" max="1" width="6.5" style="107" customWidth="1"/>
    <col min="2" max="2" width="25.375" style="107" hidden="1" customWidth="1"/>
    <col min="3" max="3" width="17" style="105" hidden="1" customWidth="1"/>
    <col min="4" max="4" width="6.5" style="107" hidden="1" customWidth="1"/>
    <col min="5" max="5" width="0.625" style="107" hidden="1" customWidth="1"/>
    <col min="6" max="6" width="24.875" style="107" customWidth="1"/>
    <col min="7" max="7" width="15.5" style="107" hidden="1" customWidth="1"/>
    <col min="8" max="8" width="31.5" style="107" customWidth="1"/>
    <col min="9" max="9" width="6.25" style="105" customWidth="1"/>
    <col min="10" max="10" width="16.25" style="105" hidden="1" customWidth="1"/>
    <col min="11" max="11" width="11.5" style="105" hidden="1" customWidth="1"/>
    <col min="12" max="12" width="9.25" style="105" hidden="1" customWidth="1"/>
    <col min="13" max="13" width="8.5" style="105" hidden="1" customWidth="1"/>
    <col min="14" max="14" width="12.5" style="105" hidden="1" customWidth="1"/>
    <col min="15" max="16" width="10.25" style="107" hidden="1" customWidth="1"/>
    <col min="17" max="17" width="12.125" style="107" hidden="1" customWidth="1"/>
    <col min="18" max="18" width="13.5" style="107" hidden="1" customWidth="1"/>
    <col min="19" max="19" width="40.875" style="107" hidden="1" customWidth="1"/>
    <col min="20" max="20" width="8" style="107" hidden="1" customWidth="1"/>
    <col min="21" max="21" width="13.75" style="105" customWidth="1"/>
    <col min="22" max="22" width="38.5" style="107" customWidth="1"/>
    <col min="23" max="23" width="16.875" style="105" hidden="1" customWidth="1"/>
    <col min="24" max="24" width="10.75" style="187" hidden="1" customWidth="1"/>
    <col min="25" max="25" width="17.5" style="105" hidden="1" customWidth="1"/>
    <col min="26" max="26" width="12.625" style="105" hidden="1" customWidth="1"/>
    <col min="27" max="27" width="11.25" style="107" hidden="1" customWidth="1"/>
    <col min="28" max="28" width="43.5" style="107" hidden="1" customWidth="1"/>
    <col min="29" max="29" width="0" style="107" hidden="1" customWidth="1"/>
    <col min="30" max="16384" width="9" style="107"/>
  </cols>
  <sheetData>
    <row r="1" spans="1:28">
      <c r="A1" s="104" t="s">
        <v>215</v>
      </c>
      <c r="B1" s="104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</row>
    <row r="2" spans="1:28">
      <c r="A2" s="104" t="s">
        <v>216</v>
      </c>
      <c r="B2" s="104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</row>
    <row r="3" spans="1:28">
      <c r="A3" s="108" t="s">
        <v>217</v>
      </c>
      <c r="B3" s="109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</row>
    <row r="4" spans="1:28" s="116" customFormat="1" ht="21.75">
      <c r="A4" s="252" t="s">
        <v>44</v>
      </c>
      <c r="B4" s="111"/>
      <c r="C4" s="112" t="s">
        <v>46</v>
      </c>
      <c r="D4" s="255"/>
      <c r="E4" s="255"/>
      <c r="F4" s="112"/>
      <c r="G4" s="256" t="s">
        <v>218</v>
      </c>
      <c r="H4" s="255" t="s">
        <v>46</v>
      </c>
      <c r="I4" s="113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2"/>
      <c r="W4" s="112"/>
      <c r="X4" s="114"/>
      <c r="Y4" s="115"/>
      <c r="Z4" s="261"/>
      <c r="AA4" s="262"/>
      <c r="AB4" s="255" t="s">
        <v>97</v>
      </c>
    </row>
    <row r="5" spans="1:28" s="116" customFormat="1" ht="23.25">
      <c r="A5" s="253"/>
      <c r="B5" s="117" t="s">
        <v>219</v>
      </c>
      <c r="C5" s="118" t="s">
        <v>220</v>
      </c>
      <c r="D5" s="263" t="s">
        <v>221</v>
      </c>
      <c r="E5" s="264"/>
      <c r="F5" s="119" t="s">
        <v>45</v>
      </c>
      <c r="G5" s="257"/>
      <c r="H5" s="259"/>
      <c r="I5" s="265" t="s">
        <v>222</v>
      </c>
      <c r="J5" s="267" t="s">
        <v>223</v>
      </c>
      <c r="K5" s="269" t="s">
        <v>224</v>
      </c>
      <c r="L5" s="270" t="s">
        <v>225</v>
      </c>
      <c r="M5" s="271"/>
      <c r="N5" s="272" t="s">
        <v>225</v>
      </c>
      <c r="O5" s="274" t="s">
        <v>226</v>
      </c>
      <c r="P5" s="275"/>
      <c r="Q5" s="120" t="s">
        <v>226</v>
      </c>
      <c r="R5" s="118" t="s">
        <v>227</v>
      </c>
      <c r="S5" s="121" t="s">
        <v>228</v>
      </c>
      <c r="T5" s="276" t="s">
        <v>229</v>
      </c>
      <c r="U5" s="278" t="s">
        <v>230</v>
      </c>
      <c r="V5" s="262"/>
      <c r="W5" s="118" t="s">
        <v>231</v>
      </c>
      <c r="X5" s="122" t="s">
        <v>232</v>
      </c>
      <c r="Y5" s="118" t="s">
        <v>233</v>
      </c>
      <c r="Z5" s="255" t="s">
        <v>218</v>
      </c>
      <c r="AA5" s="123" t="s">
        <v>234</v>
      </c>
      <c r="AB5" s="259"/>
    </row>
    <row r="6" spans="1:28" s="116" customFormat="1" ht="23.25">
      <c r="A6" s="254"/>
      <c r="B6" s="124"/>
      <c r="C6" s="125"/>
      <c r="D6" s="126"/>
      <c r="E6" s="127"/>
      <c r="F6" s="127"/>
      <c r="G6" s="258"/>
      <c r="H6" s="260"/>
      <c r="I6" s="266"/>
      <c r="J6" s="268"/>
      <c r="K6" s="268"/>
      <c r="L6" s="128" t="s">
        <v>235</v>
      </c>
      <c r="M6" s="129" t="s">
        <v>236</v>
      </c>
      <c r="N6" s="273"/>
      <c r="O6" s="129" t="s">
        <v>235</v>
      </c>
      <c r="P6" s="129" t="s">
        <v>236</v>
      </c>
      <c r="Q6" s="129"/>
      <c r="R6" s="125" t="s">
        <v>237</v>
      </c>
      <c r="S6" s="130" t="s">
        <v>238</v>
      </c>
      <c r="T6" s="277"/>
      <c r="U6" s="125" t="s">
        <v>239</v>
      </c>
      <c r="V6" s="125" t="s">
        <v>240</v>
      </c>
      <c r="W6" s="125" t="s">
        <v>241</v>
      </c>
      <c r="X6" s="131" t="s">
        <v>242</v>
      </c>
      <c r="Y6" s="125" t="s">
        <v>225</v>
      </c>
      <c r="Z6" s="279"/>
      <c r="AA6" s="132" t="s">
        <v>243</v>
      </c>
      <c r="AB6" s="260"/>
    </row>
    <row r="7" spans="1:28">
      <c r="A7" s="133">
        <v>1</v>
      </c>
      <c r="B7" s="134" t="s">
        <v>244</v>
      </c>
      <c r="C7" s="135" t="s">
        <v>245</v>
      </c>
      <c r="D7" s="136" t="s">
        <v>246</v>
      </c>
      <c r="E7" s="137" t="s">
        <v>247</v>
      </c>
      <c r="F7" s="193" t="str">
        <f>D7&amp;E7</f>
        <v>นายเอกภพ    พฤษชัยนิมมิต</v>
      </c>
      <c r="G7" s="138" t="s">
        <v>248</v>
      </c>
      <c r="H7" s="138" t="s">
        <v>249</v>
      </c>
      <c r="I7" s="133">
        <v>8</v>
      </c>
      <c r="J7" s="139">
        <v>27422</v>
      </c>
      <c r="K7" s="140">
        <f ca="1">TODAY()</f>
        <v>44021</v>
      </c>
      <c r="L7" s="141">
        <f ca="1">DATEDIF(J7,K7,"y")</f>
        <v>45</v>
      </c>
      <c r="M7" s="141">
        <f ca="1">DATEDIF(J7,TODAY(),"ym")</f>
        <v>5</v>
      </c>
      <c r="N7" s="141" t="str">
        <f t="shared" ref="N7:N33" ca="1" si="0">L7&amp;" ปี "&amp;M7&amp;" เดือน"</f>
        <v>45 ปี 5 เดือน</v>
      </c>
      <c r="O7" s="141">
        <f t="shared" ref="O7:O32" ca="1" si="1">DATEDIF(W7,K7,"y")</f>
        <v>20</v>
      </c>
      <c r="P7" s="141">
        <f ca="1">DATEDIF(W7,TODAY(),"ym")</f>
        <v>0</v>
      </c>
      <c r="Q7" s="141" t="str">
        <f ca="1">O7&amp;" ปี "&amp;P7&amp;" เดือน"</f>
        <v>20 ปี 0 เดือน</v>
      </c>
      <c r="R7" s="138" t="s">
        <v>250</v>
      </c>
      <c r="S7" s="138" t="s">
        <v>251</v>
      </c>
      <c r="T7" s="138" t="s">
        <v>252</v>
      </c>
      <c r="U7" s="189" t="s">
        <v>253</v>
      </c>
      <c r="V7" s="138" t="s">
        <v>403</v>
      </c>
      <c r="W7" s="142">
        <v>36708</v>
      </c>
      <c r="X7" s="143">
        <f>2518+60</f>
        <v>2578</v>
      </c>
      <c r="Y7" s="139">
        <f t="shared" ref="Y7:Y33" si="2">DATE(YEAR(J7)+60,MONTH(J7),DAY(J7))-1</f>
        <v>49336</v>
      </c>
      <c r="Z7" s="133" t="s">
        <v>254</v>
      </c>
      <c r="AA7" s="144" t="e">
        <f>#REF!</f>
        <v>#REF!</v>
      </c>
      <c r="AB7" s="145"/>
    </row>
    <row r="8" spans="1:28">
      <c r="A8" s="146">
        <v>2</v>
      </c>
      <c r="B8" s="147" t="s">
        <v>255</v>
      </c>
      <c r="C8" s="148" t="s">
        <v>256</v>
      </c>
      <c r="D8" s="149" t="s">
        <v>257</v>
      </c>
      <c r="E8" s="150" t="s">
        <v>258</v>
      </c>
      <c r="F8" s="150" t="str">
        <f>D8&amp;E8</f>
        <v>นางสุภานันท์  เจริญพานิช</v>
      </c>
      <c r="G8" s="151" t="s">
        <v>248</v>
      </c>
      <c r="H8" s="151" t="s">
        <v>259</v>
      </c>
      <c r="I8" s="146">
        <v>6</v>
      </c>
      <c r="J8" s="152">
        <v>23837</v>
      </c>
      <c r="K8" s="153">
        <f ca="1">TODAY()</f>
        <v>44021</v>
      </c>
      <c r="L8" s="154">
        <f t="shared" ref="L8:L32" ca="1" si="3">DATEDIF(J8,K8,"y")</f>
        <v>55</v>
      </c>
      <c r="M8" s="155">
        <f ca="1">DATEDIF(J8,TODAY(),"ym")</f>
        <v>3</v>
      </c>
      <c r="N8" s="155" t="str">
        <f t="shared" ca="1" si="0"/>
        <v>55 ปี 3 เดือน</v>
      </c>
      <c r="O8" s="155">
        <f t="shared" ca="1" si="1"/>
        <v>35</v>
      </c>
      <c r="P8" s="155">
        <f ca="1">DATEDIF(W8,TODAY(),"ym")</f>
        <v>1</v>
      </c>
      <c r="Q8" s="155" t="str">
        <f ca="1">O8&amp;" ปี "&amp;P8&amp;" เดือน"</f>
        <v>35 ปี 1 เดือน</v>
      </c>
      <c r="R8" s="151" t="s">
        <v>260</v>
      </c>
      <c r="S8" s="151" t="s">
        <v>261</v>
      </c>
      <c r="T8" s="151" t="s">
        <v>252</v>
      </c>
      <c r="U8" s="190" t="s">
        <v>253</v>
      </c>
      <c r="V8" s="151" t="s">
        <v>404</v>
      </c>
      <c r="W8" s="156">
        <v>31201</v>
      </c>
      <c r="X8" s="157"/>
      <c r="Y8" s="152">
        <f t="shared" si="2"/>
        <v>45751</v>
      </c>
      <c r="Z8" s="146"/>
      <c r="AA8" s="158"/>
      <c r="AB8" s="145"/>
    </row>
    <row r="9" spans="1:28">
      <c r="A9" s="159">
        <v>3</v>
      </c>
      <c r="B9" s="160" t="s">
        <v>262</v>
      </c>
      <c r="C9" s="161" t="s">
        <v>263</v>
      </c>
      <c r="D9" s="162" t="s">
        <v>264</v>
      </c>
      <c r="E9" s="163" t="s">
        <v>265</v>
      </c>
      <c r="F9" s="203" t="str">
        <f>D9&amp;E9</f>
        <v>นางสาววรรณพร  เอี่ยมเส้ง</v>
      </c>
      <c r="G9" s="164" t="s">
        <v>8</v>
      </c>
      <c r="H9" s="164" t="s">
        <v>409</v>
      </c>
      <c r="I9" s="159">
        <v>6</v>
      </c>
      <c r="J9" s="165">
        <v>27015</v>
      </c>
      <c r="K9" s="166">
        <f ca="1">K7</f>
        <v>44021</v>
      </c>
      <c r="L9" s="154">
        <f t="shared" ca="1" si="3"/>
        <v>46</v>
      </c>
      <c r="M9" s="155">
        <f t="shared" ref="M9:M33" ca="1" si="4">DATEDIF(J9,TODAY(),"ym")</f>
        <v>6</v>
      </c>
      <c r="N9" s="155" t="str">
        <f t="shared" ca="1" si="0"/>
        <v>46 ปี 6 เดือน</v>
      </c>
      <c r="O9" s="154">
        <f t="shared" ca="1" si="1"/>
        <v>14</v>
      </c>
      <c r="P9" s="155">
        <f t="shared" ref="P9:P33" ca="1" si="5">DATEDIF(W9,TODAY(),"ym")</f>
        <v>9</v>
      </c>
      <c r="Q9" s="155" t="str">
        <f t="shared" ref="Q9:Q33" ca="1" si="6">O9&amp;" ปี "&amp;P9&amp;" เดือน"</f>
        <v>14 ปี 9 เดือน</v>
      </c>
      <c r="R9" s="164" t="s">
        <v>250</v>
      </c>
      <c r="S9" s="164" t="s">
        <v>266</v>
      </c>
      <c r="T9" s="164" t="s">
        <v>267</v>
      </c>
      <c r="U9" s="191" t="s">
        <v>253</v>
      </c>
      <c r="V9" s="164" t="s">
        <v>268</v>
      </c>
      <c r="W9" s="167">
        <v>38607</v>
      </c>
      <c r="X9" s="168">
        <f>2516+60</f>
        <v>2576</v>
      </c>
      <c r="Y9" s="152">
        <f t="shared" si="2"/>
        <v>48929</v>
      </c>
      <c r="Z9" s="159" t="s">
        <v>254</v>
      </c>
      <c r="AA9" s="169" t="e">
        <f>#REF!</f>
        <v>#REF!</v>
      </c>
      <c r="AB9" s="145" t="s">
        <v>269</v>
      </c>
    </row>
    <row r="10" spans="1:28">
      <c r="A10" s="146">
        <v>4</v>
      </c>
      <c r="B10" s="160"/>
      <c r="C10" s="161"/>
      <c r="D10" s="162"/>
      <c r="E10" s="163"/>
      <c r="F10" s="163" t="s">
        <v>402</v>
      </c>
      <c r="G10" s="164"/>
      <c r="H10" s="164" t="s">
        <v>399</v>
      </c>
      <c r="I10" s="159">
        <v>5</v>
      </c>
      <c r="J10" s="165"/>
      <c r="K10" s="166"/>
      <c r="L10" s="154"/>
      <c r="M10" s="155"/>
      <c r="N10" s="155"/>
      <c r="O10" s="154"/>
      <c r="P10" s="155"/>
      <c r="Q10" s="155"/>
      <c r="R10" s="164"/>
      <c r="S10" s="164"/>
      <c r="T10" s="164"/>
      <c r="U10" s="191" t="s">
        <v>253</v>
      </c>
      <c r="V10" s="164" t="s">
        <v>404</v>
      </c>
      <c r="W10" s="165"/>
      <c r="X10" s="154"/>
      <c r="Y10" s="152"/>
      <c r="Z10" s="159"/>
      <c r="AA10" s="169"/>
      <c r="AB10" s="145"/>
    </row>
    <row r="11" spans="1:28">
      <c r="A11" s="159">
        <v>5</v>
      </c>
      <c r="B11" s="160" t="s">
        <v>285</v>
      </c>
      <c r="C11" s="161" t="s">
        <v>286</v>
      </c>
      <c r="D11" s="162" t="s">
        <v>257</v>
      </c>
      <c r="E11" s="163" t="s">
        <v>287</v>
      </c>
      <c r="F11" s="163" t="str">
        <f t="shared" ref="F11:F13" si="7">D11&amp;E11</f>
        <v>นางมาลิสา  ยืนยง</v>
      </c>
      <c r="G11" s="164" t="s">
        <v>8</v>
      </c>
      <c r="H11" s="164" t="s">
        <v>288</v>
      </c>
      <c r="I11" s="159" t="s">
        <v>272</v>
      </c>
      <c r="J11" s="165">
        <v>28355</v>
      </c>
      <c r="K11" s="166">
        <f ca="1">K16</f>
        <v>44021</v>
      </c>
      <c r="L11" s="154">
        <f t="shared" ca="1" si="3"/>
        <v>42</v>
      </c>
      <c r="M11" s="155">
        <f t="shared" ca="1" si="4"/>
        <v>10</v>
      </c>
      <c r="N11" s="155" t="str">
        <f t="shared" ca="1" si="0"/>
        <v>42 ปี 10 เดือน</v>
      </c>
      <c r="O11" s="154">
        <f t="shared" ca="1" si="1"/>
        <v>16</v>
      </c>
      <c r="P11" s="155">
        <f t="shared" ca="1" si="5"/>
        <v>6</v>
      </c>
      <c r="Q11" s="155" t="str">
        <f t="shared" ca="1" si="6"/>
        <v>16 ปี 6 เดือน</v>
      </c>
      <c r="R11" s="164" t="s">
        <v>260</v>
      </c>
      <c r="S11" s="164" t="s">
        <v>289</v>
      </c>
      <c r="T11" s="164" t="s">
        <v>252</v>
      </c>
      <c r="U11" s="159" t="s">
        <v>279</v>
      </c>
      <c r="V11" s="164" t="s">
        <v>290</v>
      </c>
      <c r="W11" s="165">
        <v>37993</v>
      </c>
      <c r="X11" s="154">
        <f>2520+60</f>
        <v>2580</v>
      </c>
      <c r="Y11" s="152">
        <f t="shared" si="2"/>
        <v>50269</v>
      </c>
      <c r="Z11" s="159" t="s">
        <v>254</v>
      </c>
      <c r="AA11" s="169" t="e">
        <f>#REF!</f>
        <v>#REF!</v>
      </c>
      <c r="AB11" s="145"/>
    </row>
    <row r="12" spans="1:28">
      <c r="A12" s="146">
        <v>6</v>
      </c>
      <c r="B12" s="160" t="s">
        <v>291</v>
      </c>
      <c r="C12" s="161" t="s">
        <v>292</v>
      </c>
      <c r="D12" s="162" t="s">
        <v>257</v>
      </c>
      <c r="E12" s="163" t="s">
        <v>293</v>
      </c>
      <c r="F12" s="163" t="str">
        <f t="shared" si="7"/>
        <v>นางสุดาสวรรค์  สูทอก</v>
      </c>
      <c r="G12" s="164" t="s">
        <v>8</v>
      </c>
      <c r="H12" s="164" t="s">
        <v>112</v>
      </c>
      <c r="I12" s="159">
        <v>5</v>
      </c>
      <c r="J12" s="165">
        <v>29484</v>
      </c>
      <c r="K12" s="166">
        <f t="shared" ref="K12:K26" ca="1" si="8">K11</f>
        <v>44021</v>
      </c>
      <c r="L12" s="154">
        <f t="shared" ca="1" si="3"/>
        <v>39</v>
      </c>
      <c r="M12" s="155">
        <f t="shared" ca="1" si="4"/>
        <v>9</v>
      </c>
      <c r="N12" s="155" t="str">
        <f t="shared" ca="1" si="0"/>
        <v>39 ปี 9 เดือน</v>
      </c>
      <c r="O12" s="154">
        <f t="shared" ca="1" si="1"/>
        <v>14</v>
      </c>
      <c r="P12" s="155">
        <f t="shared" ca="1" si="5"/>
        <v>1</v>
      </c>
      <c r="Q12" s="155" t="str">
        <f t="shared" ca="1" si="6"/>
        <v>14 ปี 1 เดือน</v>
      </c>
      <c r="R12" s="164" t="s">
        <v>260</v>
      </c>
      <c r="S12" s="164" t="s">
        <v>294</v>
      </c>
      <c r="T12" s="164" t="s">
        <v>252</v>
      </c>
      <c r="U12" s="159" t="s">
        <v>279</v>
      </c>
      <c r="V12" s="164" t="s">
        <v>295</v>
      </c>
      <c r="W12" s="165">
        <v>38853</v>
      </c>
      <c r="X12" s="154">
        <f>2523+60</f>
        <v>2583</v>
      </c>
      <c r="Y12" s="152">
        <f t="shared" si="2"/>
        <v>51398</v>
      </c>
      <c r="Z12" s="159" t="s">
        <v>254</v>
      </c>
      <c r="AA12" s="169" t="e">
        <f>#REF!</f>
        <v>#REF!</v>
      </c>
      <c r="AB12" s="145" t="s">
        <v>296</v>
      </c>
    </row>
    <row r="13" spans="1:28">
      <c r="A13" s="159">
        <v>7</v>
      </c>
      <c r="B13" s="160" t="s">
        <v>297</v>
      </c>
      <c r="C13" s="161" t="s">
        <v>298</v>
      </c>
      <c r="D13" s="162" t="s">
        <v>246</v>
      </c>
      <c r="E13" s="163" t="s">
        <v>299</v>
      </c>
      <c r="F13" s="163" t="str">
        <f t="shared" si="7"/>
        <v>นายสมเกียรติ์  หลานหลาย</v>
      </c>
      <c r="G13" s="164" t="s">
        <v>8</v>
      </c>
      <c r="H13" s="164" t="s">
        <v>110</v>
      </c>
      <c r="I13" s="159">
        <v>5</v>
      </c>
      <c r="J13" s="165">
        <v>29700</v>
      </c>
      <c r="K13" s="166">
        <f ca="1">K33</f>
        <v>44021</v>
      </c>
      <c r="L13" s="154">
        <f t="shared" ca="1" si="3"/>
        <v>39</v>
      </c>
      <c r="M13" s="155">
        <f t="shared" ca="1" si="4"/>
        <v>2</v>
      </c>
      <c r="N13" s="155" t="str">
        <f t="shared" ca="1" si="0"/>
        <v>39 ปี 2 เดือน</v>
      </c>
      <c r="O13" s="154">
        <f t="shared" ca="1" si="1"/>
        <v>14</v>
      </c>
      <c r="P13" s="155">
        <f t="shared" ca="1" si="5"/>
        <v>0</v>
      </c>
      <c r="Q13" s="155" t="str">
        <f t="shared" ca="1" si="6"/>
        <v>14 ปี 0 เดือน</v>
      </c>
      <c r="R13" s="164" t="s">
        <v>260</v>
      </c>
      <c r="S13" s="164" t="s">
        <v>300</v>
      </c>
      <c r="T13" s="164" t="s">
        <v>267</v>
      </c>
      <c r="U13" s="159" t="s">
        <v>279</v>
      </c>
      <c r="V13" s="164" t="s">
        <v>301</v>
      </c>
      <c r="W13" s="165">
        <v>38905</v>
      </c>
      <c r="X13" s="154">
        <f>2524+60</f>
        <v>2584</v>
      </c>
      <c r="Y13" s="152">
        <f t="shared" si="2"/>
        <v>51614</v>
      </c>
      <c r="Z13" s="159" t="s">
        <v>254</v>
      </c>
      <c r="AA13" s="169" t="e">
        <f>#REF!</f>
        <v>#REF!</v>
      </c>
      <c r="AB13" s="145" t="s">
        <v>302</v>
      </c>
    </row>
    <row r="14" spans="1:28">
      <c r="A14" s="146">
        <v>8</v>
      </c>
      <c r="B14" s="160"/>
      <c r="C14" s="161"/>
      <c r="D14" s="162"/>
      <c r="E14" s="163"/>
      <c r="F14" s="163" t="s">
        <v>417</v>
      </c>
      <c r="G14" s="164"/>
      <c r="H14" s="164" t="s">
        <v>340</v>
      </c>
      <c r="I14" s="159">
        <v>2</v>
      </c>
      <c r="J14" s="165"/>
      <c r="K14" s="166"/>
      <c r="L14" s="154"/>
      <c r="M14" s="155"/>
      <c r="N14" s="155"/>
      <c r="O14" s="154"/>
      <c r="P14" s="155"/>
      <c r="Q14" s="155"/>
      <c r="R14" s="164"/>
      <c r="S14" s="164"/>
      <c r="T14" s="164"/>
      <c r="U14" s="159" t="s">
        <v>279</v>
      </c>
      <c r="V14" s="164" t="s">
        <v>440</v>
      </c>
      <c r="W14" s="165"/>
      <c r="X14" s="154"/>
      <c r="Y14" s="152"/>
      <c r="Z14" s="159"/>
      <c r="AA14" s="169"/>
      <c r="AB14" s="145"/>
    </row>
    <row r="15" spans="1:28">
      <c r="A15" s="159">
        <v>9</v>
      </c>
      <c r="B15" s="160"/>
      <c r="C15" s="161"/>
      <c r="D15" s="162"/>
      <c r="E15" s="163"/>
      <c r="F15" s="163" t="s">
        <v>418</v>
      </c>
      <c r="G15" s="164"/>
      <c r="H15" s="164" t="s">
        <v>325</v>
      </c>
      <c r="I15" s="159">
        <v>2</v>
      </c>
      <c r="J15" s="165"/>
      <c r="K15" s="166"/>
      <c r="L15" s="154"/>
      <c r="M15" s="155"/>
      <c r="N15" s="155"/>
      <c r="O15" s="154"/>
      <c r="P15" s="155"/>
      <c r="Q15" s="155"/>
      <c r="R15" s="164"/>
      <c r="S15" s="164"/>
      <c r="T15" s="164"/>
      <c r="U15" s="159" t="s">
        <v>349</v>
      </c>
      <c r="V15" s="164" t="s">
        <v>439</v>
      </c>
      <c r="W15" s="165"/>
      <c r="X15" s="154"/>
      <c r="Y15" s="152"/>
      <c r="Z15" s="159"/>
      <c r="AA15" s="169"/>
      <c r="AB15" s="145"/>
    </row>
    <row r="16" spans="1:28">
      <c r="A16" s="146">
        <v>10</v>
      </c>
      <c r="B16" s="160" t="s">
        <v>270</v>
      </c>
      <c r="C16" s="161" t="s">
        <v>263</v>
      </c>
      <c r="D16" s="162" t="s">
        <v>246</v>
      </c>
      <c r="E16" s="163" t="s">
        <v>271</v>
      </c>
      <c r="F16" s="192" t="str">
        <f>D16&amp;E16</f>
        <v>นายนิรุตติ์  มีมะแม</v>
      </c>
      <c r="G16" s="164" t="s">
        <v>8</v>
      </c>
      <c r="H16" s="164" t="s">
        <v>410</v>
      </c>
      <c r="I16" s="159">
        <v>6</v>
      </c>
      <c r="J16" s="165">
        <v>28245</v>
      </c>
      <c r="K16" s="166">
        <f ca="1">K17</f>
        <v>44021</v>
      </c>
      <c r="L16" s="154">
        <f ca="1">DATEDIF(J16,K16,"y")</f>
        <v>43</v>
      </c>
      <c r="M16" s="155">
        <f ca="1">DATEDIF(J16,TODAY(),"ym")</f>
        <v>2</v>
      </c>
      <c r="N16" s="155" t="str">
        <f ca="1">L16&amp;" ปี "&amp;M16&amp;" เดือน"</f>
        <v>43 ปี 2 เดือน</v>
      </c>
      <c r="O16" s="154">
        <f ca="1">DATEDIF(W16,K16,"y")</f>
        <v>15</v>
      </c>
      <c r="P16" s="155">
        <f ca="1">DATEDIF(W16,TODAY(),"ym")</f>
        <v>1</v>
      </c>
      <c r="Q16" s="155" t="str">
        <f ca="1">O16&amp;" ปี "&amp;P16&amp;" เดือน"</f>
        <v>15 ปี 1 เดือน</v>
      </c>
      <c r="R16" s="164" t="s">
        <v>250</v>
      </c>
      <c r="S16" s="164" t="s">
        <v>273</v>
      </c>
      <c r="T16" s="164" t="s">
        <v>252</v>
      </c>
      <c r="U16" s="191" t="s">
        <v>253</v>
      </c>
      <c r="V16" s="164" t="s">
        <v>268</v>
      </c>
      <c r="W16" s="165">
        <v>38504</v>
      </c>
      <c r="X16" s="154"/>
      <c r="Y16" s="152">
        <f>DATE(YEAR(J16)+60,MONTH(J16),DAY(J16))-1</f>
        <v>50159</v>
      </c>
      <c r="Z16" s="159"/>
      <c r="AA16" s="169"/>
      <c r="AB16" s="145"/>
    </row>
    <row r="17" spans="1:28">
      <c r="A17" s="159">
        <v>11</v>
      </c>
      <c r="B17" s="160" t="s">
        <v>274</v>
      </c>
      <c r="C17" s="161" t="s">
        <v>275</v>
      </c>
      <c r="D17" s="162" t="s">
        <v>264</v>
      </c>
      <c r="E17" s="163" t="s">
        <v>276</v>
      </c>
      <c r="F17" s="163" t="str">
        <f>D17&amp;E17</f>
        <v>นางสาวอรทัย  แก้วลูก</v>
      </c>
      <c r="G17" s="164" t="s">
        <v>8</v>
      </c>
      <c r="H17" s="164" t="s">
        <v>277</v>
      </c>
      <c r="I17" s="159" t="s">
        <v>272</v>
      </c>
      <c r="J17" s="165">
        <v>29841</v>
      </c>
      <c r="K17" s="166">
        <f ca="1">K9</f>
        <v>44021</v>
      </c>
      <c r="L17" s="154">
        <f ca="1">DATEDIF(J17,K17,"y")</f>
        <v>38</v>
      </c>
      <c r="M17" s="155">
        <f ca="1">DATEDIF(J17,TODAY(),"ym")</f>
        <v>9</v>
      </c>
      <c r="N17" s="155" t="str">
        <f ca="1">L17&amp;" ปี "&amp;M17&amp;" เดือน"</f>
        <v>38 ปี 9 เดือน</v>
      </c>
      <c r="O17" s="154">
        <f ca="1">DATEDIF(W17,K17,"y")</f>
        <v>13</v>
      </c>
      <c r="P17" s="155">
        <f ca="1">DATEDIF(W17,TODAY(),"ym")</f>
        <v>3</v>
      </c>
      <c r="Q17" s="155" t="str">
        <f ca="1">O17&amp;" ปี "&amp;P17&amp;" เดือน"</f>
        <v>13 ปี 3 เดือน</v>
      </c>
      <c r="R17" s="164" t="s">
        <v>260</v>
      </c>
      <c r="S17" s="164" t="s">
        <v>278</v>
      </c>
      <c r="T17" s="164" t="s">
        <v>267</v>
      </c>
      <c r="U17" s="159" t="s">
        <v>279</v>
      </c>
      <c r="V17" s="164" t="s">
        <v>280</v>
      </c>
      <c r="W17" s="165">
        <v>39181</v>
      </c>
      <c r="X17" s="154">
        <f>2524+60</f>
        <v>2584</v>
      </c>
      <c r="Y17" s="152">
        <f>DATE(YEAR(J17)+60,MONTH(J17),DAY(J17))-1</f>
        <v>51755</v>
      </c>
      <c r="Z17" s="159" t="s">
        <v>254</v>
      </c>
      <c r="AA17" s="169" t="e">
        <f>#REF!</f>
        <v>#REF!</v>
      </c>
      <c r="AB17" s="145"/>
    </row>
    <row r="18" spans="1:28">
      <c r="A18" s="146">
        <v>12</v>
      </c>
      <c r="B18" s="160" t="s">
        <v>281</v>
      </c>
      <c r="C18" s="161" t="s">
        <v>282</v>
      </c>
      <c r="D18" s="162" t="s">
        <v>246</v>
      </c>
      <c r="E18" s="163" t="s">
        <v>283</v>
      </c>
      <c r="F18" s="163" t="str">
        <f>D18&amp;E18</f>
        <v>นายณัฐชัย สัสดีเดช</v>
      </c>
      <c r="G18" s="164" t="s">
        <v>8</v>
      </c>
      <c r="H18" s="164" t="s">
        <v>277</v>
      </c>
      <c r="I18" s="159">
        <v>4</v>
      </c>
      <c r="J18" s="165">
        <v>29006</v>
      </c>
      <c r="K18" s="166">
        <f ca="1">K16</f>
        <v>44021</v>
      </c>
      <c r="L18" s="154">
        <f ca="1">DATEDIF(J18,K18,"y")</f>
        <v>41</v>
      </c>
      <c r="M18" s="155">
        <f ca="1">DATEDIF(J18,TODAY(),"ym")</f>
        <v>1</v>
      </c>
      <c r="N18" s="155" t="str">
        <f ca="1">L18&amp;" ปี "&amp;M18&amp;" เดือน"</f>
        <v>41 ปี 1 เดือน</v>
      </c>
      <c r="O18" s="154">
        <f ca="1">DATEDIF(W18,K18,"y")</f>
        <v>9</v>
      </c>
      <c r="P18" s="155">
        <f ca="1">DATEDIF(W18,TODAY(),"ym")</f>
        <v>7</v>
      </c>
      <c r="Q18" s="155" t="str">
        <f ca="1">O18&amp;" ปี "&amp;P18&amp;" เดือน"</f>
        <v>9 ปี 7 เดือน</v>
      </c>
      <c r="R18" s="164" t="s">
        <v>260</v>
      </c>
      <c r="S18" s="164" t="s">
        <v>284</v>
      </c>
      <c r="T18" s="164" t="s">
        <v>252</v>
      </c>
      <c r="U18" s="159" t="s">
        <v>279</v>
      </c>
      <c r="V18" s="164" t="s">
        <v>280</v>
      </c>
      <c r="W18" s="165">
        <v>40513</v>
      </c>
      <c r="X18" s="154"/>
      <c r="Y18" s="152">
        <f>DATE(YEAR(J18)+60,MONTH(J18),DAY(J18))-1</f>
        <v>50920</v>
      </c>
      <c r="Z18" s="159"/>
      <c r="AA18" s="169"/>
      <c r="AB18" s="145"/>
    </row>
    <row r="19" spans="1:28">
      <c r="A19" s="159">
        <v>13</v>
      </c>
      <c r="B19" s="160"/>
      <c r="C19" s="161"/>
      <c r="D19" s="162"/>
      <c r="E19" s="163"/>
      <c r="F19" s="163" t="s">
        <v>42</v>
      </c>
      <c r="G19" s="164"/>
      <c r="H19" s="164" t="s">
        <v>411</v>
      </c>
      <c r="I19" s="159">
        <v>3</v>
      </c>
      <c r="J19" s="165"/>
      <c r="K19" s="166"/>
      <c r="L19" s="154"/>
      <c r="M19" s="155"/>
      <c r="N19" s="155"/>
      <c r="O19" s="154"/>
      <c r="P19" s="155"/>
      <c r="Q19" s="155"/>
      <c r="R19" s="164"/>
      <c r="S19" s="164"/>
      <c r="T19" s="164"/>
      <c r="U19" s="159" t="s">
        <v>279</v>
      </c>
      <c r="V19" s="164" t="s">
        <v>342</v>
      </c>
      <c r="W19" s="165"/>
      <c r="X19" s="154"/>
      <c r="Y19" s="152"/>
      <c r="Z19" s="159"/>
      <c r="AA19" s="169"/>
      <c r="AB19" s="145"/>
    </row>
    <row r="20" spans="1:28">
      <c r="A20" s="146">
        <v>14</v>
      </c>
      <c r="B20" s="160" t="s">
        <v>303</v>
      </c>
      <c r="C20" s="170" t="s">
        <v>304</v>
      </c>
      <c r="D20" s="162" t="s">
        <v>264</v>
      </c>
      <c r="E20" s="163" t="s">
        <v>305</v>
      </c>
      <c r="F20" s="204" t="str">
        <f>D20&amp;E20</f>
        <v>นางสาวจิรา  พัฒฉิม</v>
      </c>
      <c r="G20" s="164" t="s">
        <v>23</v>
      </c>
      <c r="H20" s="164" t="s">
        <v>412</v>
      </c>
      <c r="I20" s="159">
        <v>7</v>
      </c>
      <c r="J20" s="165">
        <v>27668</v>
      </c>
      <c r="K20" s="166">
        <f ca="1">K13</f>
        <v>44021</v>
      </c>
      <c r="L20" s="154">
        <f t="shared" ca="1" si="3"/>
        <v>44</v>
      </c>
      <c r="M20" s="155">
        <f t="shared" ca="1" si="4"/>
        <v>9</v>
      </c>
      <c r="N20" s="155" t="str">
        <f t="shared" ca="1" si="0"/>
        <v>44 ปี 9 เดือน</v>
      </c>
      <c r="O20" s="154">
        <f t="shared" ca="1" si="1"/>
        <v>22</v>
      </c>
      <c r="P20" s="155">
        <f t="shared" ca="1" si="5"/>
        <v>10</v>
      </c>
      <c r="Q20" s="155" t="str">
        <f t="shared" ca="1" si="6"/>
        <v>22 ปี 10 เดือน</v>
      </c>
      <c r="R20" s="164" t="s">
        <v>260</v>
      </c>
      <c r="S20" s="164" t="s">
        <v>306</v>
      </c>
      <c r="T20" s="164" t="s">
        <v>252</v>
      </c>
      <c r="U20" s="191" t="s">
        <v>253</v>
      </c>
      <c r="V20" s="164" t="s">
        <v>307</v>
      </c>
      <c r="W20" s="165">
        <v>35657</v>
      </c>
      <c r="X20" s="154">
        <f>2518+60</f>
        <v>2578</v>
      </c>
      <c r="Y20" s="152">
        <f t="shared" si="2"/>
        <v>49582</v>
      </c>
      <c r="Z20" s="159" t="s">
        <v>308</v>
      </c>
      <c r="AA20" s="169">
        <v>15780</v>
      </c>
      <c r="AB20" s="145"/>
    </row>
    <row r="21" spans="1:28">
      <c r="A21" s="159">
        <v>15</v>
      </c>
      <c r="B21" s="160" t="s">
        <v>309</v>
      </c>
      <c r="C21" s="170" t="s">
        <v>310</v>
      </c>
      <c r="D21" s="162" t="s">
        <v>264</v>
      </c>
      <c r="E21" s="171" t="s">
        <v>311</v>
      </c>
      <c r="F21" s="163" t="str">
        <f t="shared" ref="F21:F26" si="9">D21&amp;E21</f>
        <v>นางสาวเกษร  ห่อกุล</v>
      </c>
      <c r="G21" s="164" t="s">
        <v>23</v>
      </c>
      <c r="H21" s="164" t="s">
        <v>312</v>
      </c>
      <c r="I21" s="159" t="s">
        <v>272</v>
      </c>
      <c r="J21" s="165">
        <v>27742</v>
      </c>
      <c r="K21" s="166">
        <f t="shared" ca="1" si="8"/>
        <v>44021</v>
      </c>
      <c r="L21" s="154">
        <f t="shared" ca="1" si="3"/>
        <v>44</v>
      </c>
      <c r="M21" s="155">
        <f t="shared" ca="1" si="4"/>
        <v>6</v>
      </c>
      <c r="N21" s="155" t="str">
        <f t="shared" ca="1" si="0"/>
        <v>44 ปี 6 เดือน</v>
      </c>
      <c r="O21" s="154">
        <f t="shared" ca="1" si="1"/>
        <v>15</v>
      </c>
      <c r="P21" s="155">
        <f t="shared" ca="1" si="5"/>
        <v>11</v>
      </c>
      <c r="Q21" s="155" t="str">
        <f t="shared" ca="1" si="6"/>
        <v>15 ปี 11 เดือน</v>
      </c>
      <c r="R21" s="164" t="s">
        <v>260</v>
      </c>
      <c r="S21" s="164" t="s">
        <v>313</v>
      </c>
      <c r="T21" s="164" t="s">
        <v>252</v>
      </c>
      <c r="U21" s="191" t="s">
        <v>253</v>
      </c>
      <c r="V21" s="164" t="s">
        <v>307</v>
      </c>
      <c r="W21" s="165">
        <v>38202</v>
      </c>
      <c r="X21" s="154">
        <f>2518+60</f>
        <v>2578</v>
      </c>
      <c r="Y21" s="152">
        <f t="shared" si="2"/>
        <v>49656</v>
      </c>
      <c r="Z21" s="159" t="s">
        <v>308</v>
      </c>
      <c r="AA21" s="169" t="e">
        <f>#REF!</f>
        <v>#REF!</v>
      </c>
      <c r="AB21" s="145" t="s">
        <v>315</v>
      </c>
    </row>
    <row r="22" spans="1:28">
      <c r="A22" s="146">
        <v>16</v>
      </c>
      <c r="B22" s="160" t="s">
        <v>316</v>
      </c>
      <c r="C22" s="170" t="s">
        <v>317</v>
      </c>
      <c r="D22" s="162" t="s">
        <v>257</v>
      </c>
      <c r="E22" s="163" t="s">
        <v>318</v>
      </c>
      <c r="F22" s="163" t="str">
        <f t="shared" si="9"/>
        <v>นางศรีวรรณ์  ปิติ</v>
      </c>
      <c r="G22" s="164" t="s">
        <v>23</v>
      </c>
      <c r="H22" s="164" t="s">
        <v>319</v>
      </c>
      <c r="I22" s="159">
        <v>5</v>
      </c>
      <c r="J22" s="165">
        <v>27577</v>
      </c>
      <c r="K22" s="166">
        <f t="shared" ca="1" si="8"/>
        <v>44021</v>
      </c>
      <c r="L22" s="154">
        <f t="shared" ca="1" si="3"/>
        <v>45</v>
      </c>
      <c r="M22" s="155">
        <f t="shared" ca="1" si="4"/>
        <v>0</v>
      </c>
      <c r="N22" s="155" t="str">
        <f t="shared" ca="1" si="0"/>
        <v>45 ปี 0 เดือน</v>
      </c>
      <c r="O22" s="154">
        <f t="shared" ca="1" si="1"/>
        <v>13</v>
      </c>
      <c r="P22" s="155">
        <f t="shared" ca="1" si="5"/>
        <v>11</v>
      </c>
      <c r="Q22" s="155" t="str">
        <f t="shared" ca="1" si="6"/>
        <v>13 ปี 11 เดือน</v>
      </c>
      <c r="R22" s="164" t="s">
        <v>260</v>
      </c>
      <c r="S22" s="164" t="s">
        <v>320</v>
      </c>
      <c r="T22" s="164" t="s">
        <v>252</v>
      </c>
      <c r="U22" s="159" t="s">
        <v>279</v>
      </c>
      <c r="V22" s="164" t="s">
        <v>321</v>
      </c>
      <c r="W22" s="165">
        <v>38931</v>
      </c>
      <c r="X22" s="154"/>
      <c r="Y22" s="152">
        <f t="shared" si="2"/>
        <v>49491</v>
      </c>
      <c r="Z22" s="159" t="s">
        <v>308</v>
      </c>
      <c r="AA22" s="169">
        <v>10190</v>
      </c>
      <c r="AB22" s="145"/>
    </row>
    <row r="23" spans="1:28">
      <c r="A23" s="159">
        <v>17</v>
      </c>
      <c r="B23" s="160" t="s">
        <v>322</v>
      </c>
      <c r="C23" s="170" t="s">
        <v>323</v>
      </c>
      <c r="D23" s="162" t="s">
        <v>264</v>
      </c>
      <c r="E23" s="163" t="s">
        <v>324</v>
      </c>
      <c r="F23" s="163" t="str">
        <f t="shared" si="9"/>
        <v>นางสาวศรีสุวรรณ์  สุขเจริญ</v>
      </c>
      <c r="G23" s="164" t="s">
        <v>23</v>
      </c>
      <c r="H23" s="164" t="s">
        <v>325</v>
      </c>
      <c r="I23" s="159">
        <v>5</v>
      </c>
      <c r="J23" s="165">
        <v>28917</v>
      </c>
      <c r="K23" s="166">
        <f t="shared" ca="1" si="8"/>
        <v>44021</v>
      </c>
      <c r="L23" s="154">
        <f t="shared" ca="1" si="3"/>
        <v>41</v>
      </c>
      <c r="M23" s="155">
        <f t="shared" ca="1" si="4"/>
        <v>4</v>
      </c>
      <c r="N23" s="155" t="str">
        <f t="shared" ca="1" si="0"/>
        <v>41 ปี 4 เดือน</v>
      </c>
      <c r="O23" s="154">
        <f t="shared" ca="1" si="1"/>
        <v>16</v>
      </c>
      <c r="P23" s="155">
        <f t="shared" ca="1" si="5"/>
        <v>0</v>
      </c>
      <c r="Q23" s="155" t="str">
        <f t="shared" ca="1" si="6"/>
        <v>16 ปี 0 เดือน</v>
      </c>
      <c r="R23" s="164" t="s">
        <v>260</v>
      </c>
      <c r="S23" s="164" t="s">
        <v>326</v>
      </c>
      <c r="T23" s="164" t="s">
        <v>252</v>
      </c>
      <c r="U23" s="191" t="s">
        <v>253</v>
      </c>
      <c r="V23" s="164" t="s">
        <v>307</v>
      </c>
      <c r="W23" s="165">
        <v>38169</v>
      </c>
      <c r="X23" s="154"/>
      <c r="Y23" s="152">
        <f t="shared" si="2"/>
        <v>50831</v>
      </c>
      <c r="Z23" s="159" t="s">
        <v>308</v>
      </c>
      <c r="AA23" s="169" t="e">
        <f>#REF!</f>
        <v>#REF!</v>
      </c>
      <c r="AB23" s="145" t="s">
        <v>327</v>
      </c>
    </row>
    <row r="24" spans="1:28">
      <c r="A24" s="146">
        <v>18</v>
      </c>
      <c r="B24" s="160" t="s">
        <v>328</v>
      </c>
      <c r="C24" s="170" t="s">
        <v>329</v>
      </c>
      <c r="D24" s="162" t="s">
        <v>264</v>
      </c>
      <c r="E24" s="163" t="s">
        <v>330</v>
      </c>
      <c r="F24" s="163" t="str">
        <f t="shared" si="9"/>
        <v>นางสาวจินตนา  คำฝอย</v>
      </c>
      <c r="G24" s="164" t="s">
        <v>23</v>
      </c>
      <c r="H24" s="164" t="s">
        <v>206</v>
      </c>
      <c r="I24" s="159">
        <v>5</v>
      </c>
      <c r="J24" s="165">
        <v>28510</v>
      </c>
      <c r="K24" s="166">
        <f t="shared" ca="1" si="8"/>
        <v>44021</v>
      </c>
      <c r="L24" s="154">
        <f t="shared" ca="1" si="3"/>
        <v>42</v>
      </c>
      <c r="M24" s="155">
        <f t="shared" ca="1" si="4"/>
        <v>5</v>
      </c>
      <c r="N24" s="155" t="str">
        <f t="shared" ca="1" si="0"/>
        <v>42 ปี 5 เดือน</v>
      </c>
      <c r="O24" s="154">
        <f t="shared" ca="1" si="1"/>
        <v>16</v>
      </c>
      <c r="P24" s="155">
        <f t="shared" ca="1" si="5"/>
        <v>8</v>
      </c>
      <c r="Q24" s="155" t="str">
        <f t="shared" ca="1" si="6"/>
        <v>16 ปี 8 เดือน</v>
      </c>
      <c r="R24" s="164" t="s">
        <v>260</v>
      </c>
      <c r="S24" s="164" t="s">
        <v>331</v>
      </c>
      <c r="T24" s="164" t="s">
        <v>267</v>
      </c>
      <c r="U24" s="159" t="s">
        <v>279</v>
      </c>
      <c r="V24" s="164" t="s">
        <v>290</v>
      </c>
      <c r="W24" s="165">
        <v>37910</v>
      </c>
      <c r="X24" s="154"/>
      <c r="Y24" s="152">
        <f t="shared" si="2"/>
        <v>50424</v>
      </c>
      <c r="Z24" s="159"/>
      <c r="AA24" s="169"/>
      <c r="AB24" s="145"/>
    </row>
    <row r="25" spans="1:28">
      <c r="A25" s="159">
        <v>19</v>
      </c>
      <c r="B25" s="160" t="s">
        <v>332</v>
      </c>
      <c r="C25" s="170" t="s">
        <v>333</v>
      </c>
      <c r="D25" s="162" t="s">
        <v>257</v>
      </c>
      <c r="E25" s="163" t="s">
        <v>334</v>
      </c>
      <c r="F25" s="163" t="str">
        <f t="shared" si="9"/>
        <v>นางญานิศา  เขียวดำ</v>
      </c>
      <c r="G25" s="164" t="s">
        <v>23</v>
      </c>
      <c r="H25" s="164" t="s">
        <v>335</v>
      </c>
      <c r="I25" s="159">
        <v>2</v>
      </c>
      <c r="J25" s="165">
        <v>29575</v>
      </c>
      <c r="K25" s="166">
        <f t="shared" ca="1" si="8"/>
        <v>44021</v>
      </c>
      <c r="L25" s="154">
        <f t="shared" ca="1" si="3"/>
        <v>39</v>
      </c>
      <c r="M25" s="155">
        <f t="shared" ca="1" si="4"/>
        <v>6</v>
      </c>
      <c r="N25" s="155" t="str">
        <f t="shared" ca="1" si="0"/>
        <v>39 ปี 6 เดือน</v>
      </c>
      <c r="O25" s="154">
        <f t="shared" ca="1" si="1"/>
        <v>8</v>
      </c>
      <c r="P25" s="155">
        <f t="shared" ca="1" si="5"/>
        <v>2</v>
      </c>
      <c r="Q25" s="155" t="str">
        <f t="shared" ca="1" si="6"/>
        <v>8 ปี 2 เดือน</v>
      </c>
      <c r="R25" s="164" t="s">
        <v>260</v>
      </c>
      <c r="S25" s="164" t="s">
        <v>336</v>
      </c>
      <c r="T25" s="164" t="s">
        <v>252</v>
      </c>
      <c r="U25" s="159" t="s">
        <v>279</v>
      </c>
      <c r="V25" s="164" t="s">
        <v>321</v>
      </c>
      <c r="W25" s="165">
        <v>41030</v>
      </c>
      <c r="X25" s="154"/>
      <c r="Y25" s="152">
        <f t="shared" si="2"/>
        <v>51489</v>
      </c>
      <c r="Z25" s="159"/>
      <c r="AA25" s="169"/>
      <c r="AB25" s="145"/>
    </row>
    <row r="26" spans="1:28">
      <c r="A26" s="146">
        <v>20</v>
      </c>
      <c r="B26" s="160" t="s">
        <v>337</v>
      </c>
      <c r="C26" s="170" t="s">
        <v>338</v>
      </c>
      <c r="D26" s="162" t="s">
        <v>264</v>
      </c>
      <c r="E26" s="163" t="s">
        <v>339</v>
      </c>
      <c r="F26" s="163" t="str">
        <f t="shared" si="9"/>
        <v>นางสาวรุ้งรวี  กระบี่น้อย</v>
      </c>
      <c r="G26" s="164" t="s">
        <v>23</v>
      </c>
      <c r="H26" s="164" t="s">
        <v>340</v>
      </c>
      <c r="I26" s="159">
        <v>5</v>
      </c>
      <c r="J26" s="165">
        <v>29772</v>
      </c>
      <c r="K26" s="166">
        <f t="shared" ca="1" si="8"/>
        <v>44021</v>
      </c>
      <c r="L26" s="154">
        <f t="shared" ca="1" si="3"/>
        <v>39</v>
      </c>
      <c r="M26" s="155">
        <f t="shared" ca="1" si="4"/>
        <v>0</v>
      </c>
      <c r="N26" s="155" t="str">
        <f t="shared" ca="1" si="0"/>
        <v>39 ปี 0 เดือน</v>
      </c>
      <c r="O26" s="154">
        <f t="shared" ca="1" si="1"/>
        <v>13</v>
      </c>
      <c r="P26" s="155">
        <f t="shared" ca="1" si="5"/>
        <v>3</v>
      </c>
      <c r="Q26" s="155" t="str">
        <f t="shared" ca="1" si="6"/>
        <v>13 ปี 3 เดือน</v>
      </c>
      <c r="R26" s="164" t="s">
        <v>260</v>
      </c>
      <c r="S26" s="164" t="s">
        <v>341</v>
      </c>
      <c r="T26" s="164" t="s">
        <v>252</v>
      </c>
      <c r="U26" s="159" t="s">
        <v>279</v>
      </c>
      <c r="V26" s="164" t="s">
        <v>342</v>
      </c>
      <c r="W26" s="165">
        <v>39174</v>
      </c>
      <c r="X26" s="154"/>
      <c r="Y26" s="152">
        <f t="shared" si="2"/>
        <v>51686</v>
      </c>
      <c r="Z26" s="159"/>
      <c r="AA26" s="169"/>
      <c r="AB26" s="145"/>
    </row>
    <row r="27" spans="1:28">
      <c r="A27" s="159">
        <v>21</v>
      </c>
      <c r="B27" s="160"/>
      <c r="C27" s="170"/>
      <c r="D27" s="162"/>
      <c r="E27" s="163"/>
      <c r="F27" s="207" t="s">
        <v>419</v>
      </c>
      <c r="G27" s="164"/>
      <c r="H27" s="164" t="s">
        <v>435</v>
      </c>
      <c r="I27" s="159">
        <v>7</v>
      </c>
      <c r="J27" s="165"/>
      <c r="K27" s="166"/>
      <c r="L27" s="154"/>
      <c r="M27" s="155"/>
      <c r="N27" s="155"/>
      <c r="O27" s="154"/>
      <c r="P27" s="155"/>
      <c r="Q27" s="155"/>
      <c r="R27" s="164"/>
      <c r="S27" s="164"/>
      <c r="T27" s="164"/>
      <c r="U27" s="159" t="s">
        <v>279</v>
      </c>
      <c r="V27" s="164" t="s">
        <v>436</v>
      </c>
      <c r="W27" s="165"/>
      <c r="X27" s="154"/>
      <c r="Y27" s="152"/>
      <c r="Z27" s="175"/>
      <c r="AA27" s="176"/>
      <c r="AB27" s="145"/>
    </row>
    <row r="28" spans="1:28">
      <c r="A28" s="146">
        <v>22</v>
      </c>
      <c r="B28" s="160" t="s">
        <v>344</v>
      </c>
      <c r="C28" s="172" t="s">
        <v>345</v>
      </c>
      <c r="D28" s="162" t="s">
        <v>246</v>
      </c>
      <c r="E28" s="163" t="s">
        <v>346</v>
      </c>
      <c r="F28" s="192" t="str">
        <f t="shared" ref="F28:F29" si="10">D28&amp;E28</f>
        <v>นายนิติกร  เมียนแก้ว</v>
      </c>
      <c r="G28" s="164" t="s">
        <v>33</v>
      </c>
      <c r="H28" s="164" t="s">
        <v>347</v>
      </c>
      <c r="I28" s="159">
        <v>5</v>
      </c>
      <c r="J28" s="165">
        <v>30662</v>
      </c>
      <c r="K28" s="166">
        <f t="shared" ref="K28:K32" ca="1" si="11">TODAY()</f>
        <v>44021</v>
      </c>
      <c r="L28" s="154">
        <f t="shared" ca="1" si="3"/>
        <v>36</v>
      </c>
      <c r="M28" s="155">
        <f t="shared" ca="1" si="4"/>
        <v>6</v>
      </c>
      <c r="N28" s="155" t="str">
        <f t="shared" ca="1" si="0"/>
        <v>36 ปี 6 เดือน</v>
      </c>
      <c r="O28" s="154">
        <f t="shared" ca="1" si="1"/>
        <v>13</v>
      </c>
      <c r="P28" s="155">
        <f t="shared" ca="1" si="5"/>
        <v>3</v>
      </c>
      <c r="Q28" s="155" t="str">
        <f t="shared" ca="1" si="6"/>
        <v>13 ปี 3 เดือน</v>
      </c>
      <c r="R28" s="164" t="s">
        <v>260</v>
      </c>
      <c r="S28" s="164" t="s">
        <v>348</v>
      </c>
      <c r="T28" s="164" t="s">
        <v>252</v>
      </c>
      <c r="U28" s="159" t="s">
        <v>349</v>
      </c>
      <c r="V28" s="164" t="s">
        <v>350</v>
      </c>
      <c r="W28" s="165">
        <v>39174</v>
      </c>
      <c r="X28" s="154">
        <f>2526+60</f>
        <v>2586</v>
      </c>
      <c r="Y28" s="152">
        <f t="shared" si="2"/>
        <v>52576</v>
      </c>
      <c r="Z28" s="173" t="s">
        <v>343</v>
      </c>
      <c r="AA28" s="174" t="e">
        <f>#REF!</f>
        <v>#REF!</v>
      </c>
      <c r="AB28" s="145"/>
    </row>
    <row r="29" spans="1:28">
      <c r="A29" s="159">
        <v>23</v>
      </c>
      <c r="B29" s="160" t="s">
        <v>351</v>
      </c>
      <c r="C29" s="172" t="s">
        <v>352</v>
      </c>
      <c r="D29" s="162" t="s">
        <v>246</v>
      </c>
      <c r="E29" s="163" t="s">
        <v>353</v>
      </c>
      <c r="F29" s="192" t="str">
        <f t="shared" si="10"/>
        <v>นายศักดิ์ชาย  ชูคช</v>
      </c>
      <c r="G29" s="164" t="s">
        <v>33</v>
      </c>
      <c r="H29" s="164" t="s">
        <v>347</v>
      </c>
      <c r="I29" s="159">
        <v>5</v>
      </c>
      <c r="J29" s="165">
        <v>30144</v>
      </c>
      <c r="K29" s="166">
        <f t="shared" ca="1" si="11"/>
        <v>44021</v>
      </c>
      <c r="L29" s="154">
        <f t="shared" ca="1" si="3"/>
        <v>37</v>
      </c>
      <c r="M29" s="155">
        <f t="shared" ca="1" si="4"/>
        <v>11</v>
      </c>
      <c r="N29" s="155" t="str">
        <f t="shared" ca="1" si="0"/>
        <v>37 ปี 11 เดือน</v>
      </c>
      <c r="O29" s="154">
        <f t="shared" ca="1" si="1"/>
        <v>15</v>
      </c>
      <c r="P29" s="155">
        <f t="shared" ca="1" si="5"/>
        <v>0</v>
      </c>
      <c r="Q29" s="155" t="str">
        <f t="shared" ca="1" si="6"/>
        <v>15 ปี 0 เดือน</v>
      </c>
      <c r="R29" s="164" t="s">
        <v>260</v>
      </c>
      <c r="S29" s="164" t="s">
        <v>354</v>
      </c>
      <c r="T29" s="164" t="s">
        <v>252</v>
      </c>
      <c r="U29" s="159" t="s">
        <v>349</v>
      </c>
      <c r="V29" s="164" t="s">
        <v>437</v>
      </c>
      <c r="W29" s="165">
        <v>38534</v>
      </c>
      <c r="X29" s="154">
        <f>2526+60</f>
        <v>2586</v>
      </c>
      <c r="Y29" s="152">
        <f t="shared" si="2"/>
        <v>52058</v>
      </c>
      <c r="Z29" s="175"/>
      <c r="AA29" s="176"/>
      <c r="AB29" s="145"/>
    </row>
    <row r="30" spans="1:28">
      <c r="A30" s="146"/>
      <c r="B30" s="160"/>
      <c r="C30" s="172"/>
      <c r="D30" s="162"/>
      <c r="E30" s="163"/>
      <c r="F30" s="192"/>
      <c r="G30" s="164"/>
      <c r="H30" s="164"/>
      <c r="I30" s="159"/>
      <c r="J30" s="165"/>
      <c r="K30" s="166"/>
      <c r="L30" s="154"/>
      <c r="M30" s="155"/>
      <c r="N30" s="155"/>
      <c r="O30" s="154"/>
      <c r="P30" s="155"/>
      <c r="Q30" s="155"/>
      <c r="R30" s="164"/>
      <c r="S30" s="164"/>
      <c r="T30" s="164"/>
      <c r="U30" s="159"/>
      <c r="V30" s="164" t="s">
        <v>438</v>
      </c>
      <c r="W30" s="165"/>
      <c r="X30" s="154"/>
      <c r="Y30" s="152"/>
      <c r="Z30" s="178"/>
      <c r="AA30" s="176"/>
      <c r="AB30" s="145"/>
    </row>
    <row r="31" spans="1:28">
      <c r="A31" s="146">
        <v>24</v>
      </c>
      <c r="B31" s="160"/>
      <c r="C31" s="177"/>
      <c r="D31" s="162"/>
      <c r="E31" s="163"/>
      <c r="F31" s="163" t="s">
        <v>360</v>
      </c>
      <c r="G31" s="164"/>
      <c r="H31" s="164" t="s">
        <v>420</v>
      </c>
      <c r="I31" s="159">
        <v>6</v>
      </c>
      <c r="J31" s="165"/>
      <c r="K31" s="166"/>
      <c r="L31" s="154"/>
      <c r="M31" s="155"/>
      <c r="N31" s="155"/>
      <c r="O31" s="154"/>
      <c r="P31" s="155"/>
      <c r="Q31" s="155"/>
      <c r="R31" s="164"/>
      <c r="S31" s="164"/>
      <c r="T31" s="164"/>
      <c r="U31" s="159" t="s">
        <v>279</v>
      </c>
      <c r="V31" s="164" t="s">
        <v>361</v>
      </c>
      <c r="W31" s="165"/>
      <c r="X31" s="154"/>
      <c r="Y31" s="152"/>
      <c r="Z31" s="178"/>
      <c r="AA31" s="176"/>
      <c r="AB31" s="145"/>
    </row>
    <row r="32" spans="1:28">
      <c r="A32" s="159">
        <v>25</v>
      </c>
      <c r="B32" s="160" t="s">
        <v>355</v>
      </c>
      <c r="C32" s="177" t="s">
        <v>356</v>
      </c>
      <c r="D32" s="162" t="s">
        <v>246</v>
      </c>
      <c r="E32" s="163" t="s">
        <v>357</v>
      </c>
      <c r="F32" s="192" t="str">
        <f>D32&amp;E32</f>
        <v>นายประสิทธิ์  แผนทอง</v>
      </c>
      <c r="G32" s="164" t="s">
        <v>39</v>
      </c>
      <c r="H32" s="164" t="s">
        <v>358</v>
      </c>
      <c r="I32" s="159">
        <v>5</v>
      </c>
      <c r="J32" s="165">
        <v>25744</v>
      </c>
      <c r="K32" s="166">
        <f t="shared" ca="1" si="11"/>
        <v>44021</v>
      </c>
      <c r="L32" s="154">
        <f t="shared" ca="1" si="3"/>
        <v>50</v>
      </c>
      <c r="M32" s="155">
        <f t="shared" ca="1" si="4"/>
        <v>0</v>
      </c>
      <c r="N32" s="155" t="str">
        <f t="shared" ca="1" si="0"/>
        <v>50 ปี 0 เดือน</v>
      </c>
      <c r="O32" s="154">
        <f t="shared" ca="1" si="1"/>
        <v>11</v>
      </c>
      <c r="P32" s="155">
        <f t="shared" ca="1" si="5"/>
        <v>5</v>
      </c>
      <c r="Q32" s="155" t="str">
        <f t="shared" ca="1" si="6"/>
        <v>11 ปี 5 เดือน</v>
      </c>
      <c r="R32" s="164" t="s">
        <v>260</v>
      </c>
      <c r="S32" s="164" t="s">
        <v>359</v>
      </c>
      <c r="T32" s="164" t="s">
        <v>252</v>
      </c>
      <c r="U32" s="159" t="s">
        <v>279</v>
      </c>
      <c r="V32" s="164" t="s">
        <v>445</v>
      </c>
      <c r="W32" s="165">
        <v>39849</v>
      </c>
      <c r="X32" s="154">
        <f t="shared" ref="X32" si="12">2526+60</f>
        <v>2586</v>
      </c>
      <c r="Y32" s="152">
        <f t="shared" si="2"/>
        <v>47658</v>
      </c>
      <c r="Z32" s="178"/>
      <c r="AA32" s="176"/>
      <c r="AB32" s="145"/>
    </row>
    <row r="33" spans="1:28">
      <c r="A33" s="146">
        <v>26</v>
      </c>
      <c r="B33" s="160" t="s">
        <v>362</v>
      </c>
      <c r="C33" s="177" t="s">
        <v>363</v>
      </c>
      <c r="D33" s="162" t="s">
        <v>257</v>
      </c>
      <c r="E33" s="163" t="s">
        <v>364</v>
      </c>
      <c r="F33" s="163" t="str">
        <f t="shared" ref="F33" si="13">D33&amp;E33</f>
        <v>นางพรหมศรี  แสงทอง</v>
      </c>
      <c r="G33" s="164" t="s">
        <v>39</v>
      </c>
      <c r="H33" s="164" t="s">
        <v>110</v>
      </c>
      <c r="I33" s="159">
        <v>3</v>
      </c>
      <c r="J33" s="165">
        <v>29205</v>
      </c>
      <c r="K33" s="166">
        <f ca="1">K12</f>
        <v>44021</v>
      </c>
      <c r="L33" s="154">
        <f ca="1">DATEDIF(J33,K33,"y")</f>
        <v>40</v>
      </c>
      <c r="M33" s="155">
        <f t="shared" ca="1" si="4"/>
        <v>6</v>
      </c>
      <c r="N33" s="155" t="str">
        <f t="shared" ca="1" si="0"/>
        <v>40 ปี 6 เดือน</v>
      </c>
      <c r="O33" s="154">
        <f ca="1">DATEDIF(W33,K33,"y")</f>
        <v>10</v>
      </c>
      <c r="P33" s="155">
        <f t="shared" ca="1" si="5"/>
        <v>7</v>
      </c>
      <c r="Q33" s="155" t="str">
        <f t="shared" ca="1" si="6"/>
        <v>10 ปี 7 เดือน</v>
      </c>
      <c r="R33" s="164" t="s">
        <v>260</v>
      </c>
      <c r="S33" s="164" t="s">
        <v>365</v>
      </c>
      <c r="T33" s="164" t="s">
        <v>252</v>
      </c>
      <c r="U33" s="159" t="s">
        <v>279</v>
      </c>
      <c r="V33" s="164" t="s">
        <v>314</v>
      </c>
      <c r="W33" s="165">
        <v>40133</v>
      </c>
      <c r="X33" s="154">
        <f>2522+60</f>
        <v>2582</v>
      </c>
      <c r="Y33" s="152">
        <f t="shared" si="2"/>
        <v>51119</v>
      </c>
      <c r="Z33" s="179" t="s">
        <v>254</v>
      </c>
      <c r="AA33" s="169" t="e">
        <f>#REF!</f>
        <v>#REF!</v>
      </c>
      <c r="AB33" s="145" t="s">
        <v>296</v>
      </c>
    </row>
    <row r="34" spans="1:28">
      <c r="A34" s="180"/>
      <c r="B34" s="180"/>
      <c r="C34" s="181"/>
      <c r="D34" s="182"/>
      <c r="E34" s="183"/>
      <c r="F34" s="183"/>
      <c r="G34" s="180"/>
      <c r="H34" s="180"/>
      <c r="I34" s="181"/>
      <c r="J34" s="181"/>
      <c r="K34" s="181"/>
      <c r="L34" s="181"/>
      <c r="M34" s="181"/>
      <c r="N34" s="181"/>
      <c r="O34" s="180"/>
      <c r="P34" s="180"/>
      <c r="Q34" s="180"/>
      <c r="R34" s="180"/>
      <c r="S34" s="180"/>
      <c r="T34" s="180"/>
      <c r="U34" s="181"/>
      <c r="V34" s="180"/>
      <c r="W34" s="181"/>
      <c r="X34" s="184"/>
      <c r="Y34" s="181"/>
      <c r="Z34" s="185"/>
      <c r="AA34" s="186"/>
      <c r="AB34" s="186"/>
    </row>
  </sheetData>
  <mergeCells count="17">
    <mergeCell ref="AB4:AB6"/>
    <mergeCell ref="D5:E5"/>
    <mergeCell ref="I5:I6"/>
    <mergeCell ref="J5:J6"/>
    <mergeCell ref="K5:K6"/>
    <mergeCell ref="L5:M5"/>
    <mergeCell ref="N5:N6"/>
    <mergeCell ref="O5:P5"/>
    <mergeCell ref="T5:T6"/>
    <mergeCell ref="U5:V5"/>
    <mergeCell ref="Z4:AA4"/>
    <mergeCell ref="Z5:Z6"/>
    <mergeCell ref="A4:A6"/>
    <mergeCell ref="D4:E4"/>
    <mergeCell ref="G4:G6"/>
    <mergeCell ref="H4:H6"/>
    <mergeCell ref="J4:V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10</vt:i4>
      </vt:variant>
      <vt:variant>
        <vt:lpstr>ช่วงที่มีชื่อ</vt:lpstr>
      </vt:variant>
      <vt:variant>
        <vt:i4>6</vt:i4>
      </vt:variant>
    </vt:vector>
  </HeadingPairs>
  <TitlesOfParts>
    <vt:vector size="16" baseType="lpstr">
      <vt:lpstr>พนักงานเทศบาล ปี 55 </vt:lpstr>
      <vt:lpstr>ผู้บริหาร</vt:lpstr>
      <vt:lpstr>พนักงานเทศบาล ปี 56</vt:lpstr>
      <vt:lpstr>พนักงานจ้างตามภารกิจ</vt:lpstr>
      <vt:lpstr>ข้าราชการ ปี 62</vt:lpstr>
      <vt:lpstr>พนักงานจ้าง ปี 57</vt:lpstr>
      <vt:lpstr>Sheet1</vt:lpstr>
      <vt:lpstr>Sheet2</vt:lpstr>
      <vt:lpstr>Sheet3</vt:lpstr>
      <vt:lpstr>Sheet4</vt:lpstr>
      <vt:lpstr>Sheet3!Print_Titles</vt:lpstr>
      <vt:lpstr>'ข้าราชการ ปี 62'!Print_Titles</vt:lpstr>
      <vt:lpstr>'พนักงานจ้าง ปี 57'!Print_Titles</vt:lpstr>
      <vt:lpstr>พนักงานจ้างตามภารกิจ!Print_Titles</vt:lpstr>
      <vt:lpstr>'พนักงานเทศบาล ปี 55 '!Print_Titles</vt:lpstr>
      <vt:lpstr>'พนักงานเทศบาล ปี 56'!Print_Titles</vt:lpstr>
    </vt:vector>
  </TitlesOfParts>
  <Company>Thailand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Krabi</dc:creator>
  <cp:lastModifiedBy>Windows User</cp:lastModifiedBy>
  <cp:lastPrinted>2020-07-09T03:01:40Z</cp:lastPrinted>
  <dcterms:created xsi:type="dcterms:W3CDTF">2013-04-22T04:10:42Z</dcterms:created>
  <dcterms:modified xsi:type="dcterms:W3CDTF">2020-07-09T03:27:44Z</dcterms:modified>
</cp:coreProperties>
</file>